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371" windowWidth="16080" windowHeight="135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'Foglio1'!$A$1:$N$69</definedName>
    <definedName name="CG">'Foglio1'!$F$21</definedName>
    <definedName name="EG">'Foglio1'!$D$21</definedName>
    <definedName name="pop">'Foglio1'!$D$14</definedName>
  </definedNames>
  <calcPr fullCalcOnLoad="1"/>
</workbook>
</file>

<file path=xl/sharedStrings.xml><?xml version="1.0" encoding="utf-8"?>
<sst xmlns="http://schemas.openxmlformats.org/spreadsheetml/2006/main" count="131" uniqueCount="116">
  <si>
    <r>
      <t xml:space="preserve">O = Outcome primario </t>
    </r>
    <r>
      <rPr>
        <sz val="10"/>
        <rFont val="Calibri"/>
        <family val="2"/>
      </rPr>
      <t xml:space="preserve">(e 2° inclusi eventi avversi)                            </t>
    </r>
  </si>
  <si>
    <t xml:space="preserve">  Se sì, in quale %? </t>
  </si>
  <si>
    <t>1°</t>
  </si>
  <si>
    <t>Legenda:</t>
  </si>
  <si>
    <t>EVIDENZA</t>
  </si>
  <si>
    <t>RISORSE</t>
  </si>
  <si>
    <t>VALORI DEL PAZIENTE</t>
  </si>
  <si>
    <t>Validità estena dello studio: applicabilità e generalizzabilità</t>
  </si>
  <si>
    <r>
      <t>Bias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(errori non casuali): valutazione della qualità dello studio con </t>
    </r>
    <r>
      <rPr>
        <b/>
        <sz val="12"/>
        <rFont val="Calibri"/>
        <family val="2"/>
      </rPr>
      <t>RAMBO</t>
    </r>
  </si>
  <si>
    <t>P = Partecipanti</t>
  </si>
  <si>
    <t>EG</t>
  </si>
  <si>
    <t>CG</t>
  </si>
  <si>
    <t>a</t>
  </si>
  <si>
    <t>b</t>
  </si>
  <si>
    <t>c</t>
  </si>
  <si>
    <t>d</t>
  </si>
  <si>
    <t>Analisi</t>
  </si>
  <si>
    <t>Outcomes</t>
  </si>
  <si>
    <t>Valutato da:</t>
  </si>
  <si>
    <r>
      <t>Struttura GATE</t>
    </r>
    <r>
      <rPr>
        <b/>
        <sz val="10"/>
        <rFont val="Calibri"/>
        <family val="2"/>
      </rPr>
      <t xml:space="preserve">                                        </t>
    </r>
    <r>
      <rPr>
        <sz val="10"/>
        <rFont val="Calibri"/>
        <family val="2"/>
      </rPr>
      <t>(Disegno e numeri dello studio)</t>
    </r>
  </si>
  <si>
    <r>
      <t>Domanda dello studio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 xml:space="preserve">(descrivere con </t>
    </r>
    <r>
      <rPr>
        <b/>
        <sz val="12"/>
        <rFont val="Calibri"/>
        <family val="2"/>
      </rPr>
      <t>PECOT</t>
    </r>
    <r>
      <rPr>
        <sz val="10"/>
        <rFont val="Calibri"/>
        <family val="2"/>
      </rPr>
      <t>)</t>
    </r>
  </si>
  <si>
    <t>Setting dello studio (SS)</t>
  </si>
  <si>
    <t>Come è stato selezionato il campione (p.e. casi consecutivi)?</t>
  </si>
  <si>
    <t>N. popolazione eleggibile (EP):</t>
  </si>
  <si>
    <t>N. partecipanti (P):</t>
  </si>
  <si>
    <t>Risultati dello Studio: entità e precisione</t>
  </si>
  <si>
    <t>Si</t>
  </si>
  <si>
    <t>No</t>
  </si>
  <si>
    <t>NA</t>
  </si>
  <si>
    <r>
      <t xml:space="preserve">R = Reclutamento </t>
    </r>
    <r>
      <rPr>
        <sz val="10"/>
        <rFont val="Calibri"/>
        <family val="2"/>
      </rPr>
      <t>(Bias di selezione).</t>
    </r>
  </si>
  <si>
    <r>
      <t>M = Mantenimento</t>
    </r>
    <r>
      <rPr>
        <sz val="10"/>
        <rFont val="Calibri"/>
        <family val="2"/>
      </rPr>
      <t xml:space="preserve"> (</t>
    </r>
    <r>
      <rPr>
        <i/>
        <sz val="10"/>
        <rFont val="Calibri"/>
        <family val="2"/>
      </rPr>
      <t>Bias di violazione del protocollo, Bias accertamento</t>
    </r>
    <r>
      <rPr>
        <sz val="10"/>
        <rFont val="Calibri"/>
        <family val="2"/>
      </rPr>
      <t xml:space="preserve">) </t>
    </r>
  </si>
  <si>
    <t>%</t>
  </si>
  <si>
    <r>
      <t xml:space="preserve">B = </t>
    </r>
    <r>
      <rPr>
        <sz val="10"/>
        <rFont val="Calibri"/>
        <family val="2"/>
      </rPr>
      <t xml:space="preserve">(Blinding) </t>
    </r>
    <r>
      <rPr>
        <b/>
        <sz val="10"/>
        <rFont val="Calibri"/>
        <family val="2"/>
      </rPr>
      <t xml:space="preserve">Cecità o O = Oggettività nella rilevazione degli esiti </t>
    </r>
  </si>
  <si>
    <r>
      <t>Centro Studi EBN</t>
    </r>
    <r>
      <rPr>
        <sz val="10"/>
        <rFont val="Calibri"/>
        <family val="2"/>
      </rPr>
      <t xml:space="preserve">           </t>
    </r>
    <r>
      <rPr>
        <b/>
        <sz val="10"/>
        <rFont val="Calibri"/>
        <family val="2"/>
      </rPr>
      <t xml:space="preserve">  Bologna         </t>
    </r>
  </si>
  <si>
    <t>2018         Paolo Chiari</t>
  </si>
  <si>
    <t>Estremi dello studio (autori, titolo, rivista, anno, volume e pagine):</t>
  </si>
  <si>
    <r>
      <t>Setting.</t>
    </r>
    <r>
      <rPr>
        <b/>
        <sz val="12"/>
        <rFont val="Calibri"/>
        <family val="2"/>
      </rPr>
      <t xml:space="preserve"> </t>
    </r>
    <r>
      <rPr>
        <sz val="10"/>
        <rFont val="Calibri"/>
        <family val="2"/>
      </rPr>
      <t>Da quale popolazione, ambito clinico, e luogo sono stati identificati i soggetti eleggibili?</t>
    </r>
  </si>
  <si>
    <t>Popolazione eleggibile: riportare i criteri di inclusione/esclusione:</t>
  </si>
  <si>
    <t xml:space="preserve">Come è stata identificata la popolazione eleggibile nel setting? (p.e. registro, elenco dei ricoveri)? </t>
  </si>
  <si>
    <t>T - Tempo in cui il test è stato eseguito in relazione alla misurazione del riferimento standard</t>
  </si>
  <si>
    <t>Descrivi i tempi del test: come è definito / da chi / quando fatto?</t>
  </si>
  <si>
    <t xml:space="preserve">R.1.Il reclutamento è appropriato per lo studio degli obiettivi / è in grado di definire a chi sono applicabili i risultati?                            </t>
  </si>
  <si>
    <t>R.2. Il setting di studio è ben descritto?</t>
  </si>
  <si>
    <t>R.4. La popolazione eleggibile è ben descritta ed è appropriata?</t>
  </si>
  <si>
    <t xml:space="preserve">R.5. La proporzione dei partecipanti previsti ha ricevuto sia il test diagnostico che il gold standard? </t>
  </si>
  <si>
    <r>
      <t xml:space="preserve">A = Allocazione al EG o al CG.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Bias di Allocazione</t>
    </r>
    <r>
      <rPr>
        <sz val="10"/>
        <rFont val="Calibri"/>
        <family val="2"/>
      </rPr>
      <t xml:space="preserve">) </t>
    </r>
  </si>
  <si>
    <r>
      <t xml:space="preserve">A.1. </t>
    </r>
    <r>
      <rPr>
        <sz val="10"/>
        <rFont val="Calibri"/>
        <family val="2"/>
      </rPr>
      <t>Lo standard di riferimento è uno standard valido ed è misurato oggettivamente e in modo cieco rispetto al risultato del test?</t>
    </r>
  </si>
  <si>
    <t>A.2. Lo standard di riferimento è ben descritto ed è valido?</t>
  </si>
  <si>
    <t xml:space="preserve">A.3. Lo standard di riferimento è misurato oggettivamente e in modo cieco rispetto al risultato del test?                                                                             </t>
  </si>
  <si>
    <t xml:space="preserve"> A.4. La prevalenza (probabilità pre-test) del problema target è tipica della pratica abituale?</t>
  </si>
  <si>
    <t xml:space="preserve"> R.3. I partecipanti sono rappresentativi degli eleggibili?</t>
  </si>
  <si>
    <t>R.6. Appropriato spettro di partecipanti?</t>
  </si>
  <si>
    <t>M.1. Gli errori sono abbastanza bassi da rendere i risultati validi?</t>
  </si>
  <si>
    <t>M.2. Il periodo di tempo tra le misurazioni del test e del gold standard è sufficientemente breve e il trattamento che potrebbe influire sul risultato del test è minimo?</t>
  </si>
  <si>
    <t>M.4. Proporzione di partecipanti che hanno fatto il test ed il gold standard?</t>
  </si>
  <si>
    <t>M.3. Il mantenimento nei gruppi di allocazione durante lo studio è sufficiente?</t>
  </si>
  <si>
    <t>BO.1 La misura del test è cieca o oggettiva?</t>
  </si>
  <si>
    <t>BO.2 Il test è stato misurato con sufficiente precisione?</t>
  </si>
  <si>
    <t>BO.3 Il test è somministrato in cieco rispetto al gold standard?</t>
  </si>
  <si>
    <t>BO4. Il test è sicuro, disponibile, conveniente e accettabile nella pratica abituale?</t>
  </si>
  <si>
    <t>RS1. I fattori che influenzano l'accuratezza del test sono simili nei gruppi EG e CG?</t>
  </si>
  <si>
    <t>RS2. Se non simili, le analisi hanno tenuto conto di questo (cioè stratificare i risultati)?</t>
  </si>
  <si>
    <t>RS3. Le stime della sensibilità e specificità del test sono fornite o sono calcolabili?</t>
  </si>
  <si>
    <t>RS4. La precisione delle stime sono fornite o sono calcolabili?</t>
  </si>
  <si>
    <t xml:space="preserve">RS5. La tabulazione incrociata fra gold standrd e test include risultati indeterminati/mancanti?                                                </t>
  </si>
  <si>
    <t>I risultati dello studio sono internamente validi (cioè senza bias)?</t>
  </si>
  <si>
    <t>Numeri dello studio riportati nell’articolo: errore random sufficientemente basso (IC 95% ristretto) per i risultati significativi?</t>
  </si>
  <si>
    <t>Stime degli effetti dello studio riportati nell’articolo: sensibilità e specificità e LR sufficienti per essere significativi?</t>
  </si>
  <si>
    <t>Generalizzabilità: se 1-4 ok, sono i risultati probabilmente applicabili nella pratica?</t>
  </si>
  <si>
    <t xml:space="preserve">     - se non ci sono effetti statisticamente significativi, il potere dello studio è sufficientemente alto?</t>
  </si>
  <si>
    <t>FP</t>
  </si>
  <si>
    <t>VP</t>
  </si>
  <si>
    <t>VN</t>
  </si>
  <si>
    <t>FN</t>
  </si>
  <si>
    <t>Problema in esame</t>
  </si>
  <si>
    <t>% di pazienti che non hanno ricevuto EG o CG</t>
  </si>
  <si>
    <t>Test diagnostico</t>
  </si>
  <si>
    <t>EGO Positivo</t>
  </si>
  <si>
    <t>CGO Negativo</t>
  </si>
  <si>
    <t>LR = EGO/CGO</t>
  </si>
  <si>
    <t>aaa</t>
  </si>
  <si>
    <t>Sensibilità</t>
  </si>
  <si>
    <t>1-Specificità</t>
  </si>
  <si>
    <t>LR Positivo</t>
  </si>
  <si>
    <t>1-Sensibilità</t>
  </si>
  <si>
    <t>Specificità</t>
  </si>
  <si>
    <t>LR Negativo</t>
  </si>
  <si>
    <t>VPP</t>
  </si>
  <si>
    <t>VPN</t>
  </si>
  <si>
    <t>Test-, GS+</t>
  </si>
  <si>
    <t>Test+, GS-</t>
  </si>
  <si>
    <t>Prevalenza</t>
  </si>
  <si>
    <t>1-Prevalenza</t>
  </si>
  <si>
    <t>Accuratezza</t>
  </si>
  <si>
    <t>Positivo</t>
  </si>
  <si>
    <t>IC 95%</t>
  </si>
  <si>
    <t>Negativo</t>
  </si>
  <si>
    <t>Probabilità pre test (%)</t>
  </si>
  <si>
    <t>Probabilità post test (%)</t>
  </si>
  <si>
    <t>Tradotto e adattato da: Jackson et al. The GATE frame: critical appraisal whit pictures. Evidence-Based Medicine 2006; 11;35-38. Evidence-Based Nursing 2006; 9:68-71. ACP Journal Club 2006; 144:A8-A11. Sito: https://www.fmhs.auckland.ac.nz/en/soph/about/our-departments/epidemiology-and-biostatistics/research/epiq.html</t>
  </si>
  <si>
    <t xml:space="preserve">GATE_D: Griglia per studi diagnostici </t>
  </si>
  <si>
    <t>a = pazienti positivi al test che hanno presentato l'esito</t>
  </si>
  <si>
    <t xml:space="preserve">b = pazienti positivi al test che non hanno presentato l'esito </t>
  </si>
  <si>
    <t>c = pazienti negativi al test che hanno presentato l'esito</t>
  </si>
  <si>
    <t>d = pazienti negativi al test che non hanno presentato l'esito</t>
  </si>
  <si>
    <t>EG = Gruppo Esposti [Riferimento e Gold Standard positivo]</t>
  </si>
  <si>
    <t>CG = Gruppo Comparazione [Riferimento e Gold Standard negativo]</t>
  </si>
  <si>
    <t>N° pz che hanno fatto TD o GS positivi</t>
  </si>
  <si>
    <t>N° pz che hanno fatto TD o GS negativi</t>
  </si>
  <si>
    <t>N° pz che NON hanno fatto TD o GS</t>
  </si>
  <si>
    <t>Definizione del riferimento positivo e come, quando e da chi era somministrato.</t>
  </si>
  <si>
    <t>Definizione del riferimento negativo e come, quando e da chi era somministrato.</t>
  </si>
  <si>
    <t xml:space="preserve"> +</t>
  </si>
  <si>
    <t xml:space="preserve"> -</t>
  </si>
  <si>
    <t>Z-score</t>
  </si>
  <si>
    <t>CONSIDERAZIONI CLINICHE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</si>
</sst>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sz val="10"/>
      <color indexed="12"/>
      <name val="Calibri"/>
      <family val="2"/>
    </font>
    <font>
      <sz val="8"/>
      <color indexed="12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2" borderId="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 vertical="top" wrapText="1"/>
      <protection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4" borderId="4" xfId="0" applyFont="1" applyFill="1" applyBorder="1" applyAlignment="1">
      <alignment/>
    </xf>
    <xf numFmtId="0" fontId="4" fillId="2" borderId="5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right"/>
      <protection/>
    </xf>
    <xf numFmtId="0" fontId="10" fillId="5" borderId="3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textRotation="90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10" fillId="5" borderId="1" xfId="0" applyFont="1" applyFill="1" applyBorder="1" applyAlignment="1" applyProtection="1">
      <alignment/>
      <protection locked="0"/>
    </xf>
    <xf numFmtId="0" fontId="10" fillId="5" borderId="7" xfId="0" applyFont="1" applyFill="1" applyBorder="1" applyAlignment="1" applyProtection="1">
      <alignment/>
      <protection locked="0"/>
    </xf>
    <xf numFmtId="0" fontId="10" fillId="5" borderId="3" xfId="0" applyFont="1" applyFill="1" applyBorder="1" applyAlignment="1" applyProtection="1">
      <alignment/>
      <protection locked="0"/>
    </xf>
    <xf numFmtId="0" fontId="4" fillId="0" borderId="7" xfId="0" applyFont="1" applyBorder="1" applyAlignment="1">
      <alignment/>
    </xf>
    <xf numFmtId="181" fontId="4" fillId="2" borderId="1" xfId="0" applyNumberFormat="1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right"/>
      <protection/>
    </xf>
    <xf numFmtId="9" fontId="4" fillId="2" borderId="1" xfId="0" applyNumberFormat="1" applyFont="1" applyFill="1" applyBorder="1" applyAlignment="1" applyProtection="1">
      <alignment horizontal="right"/>
      <protection/>
    </xf>
    <xf numFmtId="9" fontId="6" fillId="2" borderId="8" xfId="0" applyNumberFormat="1" applyFont="1" applyFill="1" applyBorder="1" applyAlignment="1">
      <alignment horizontal="center"/>
    </xf>
    <xf numFmtId="9" fontId="6" fillId="2" borderId="9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0" fontId="10" fillId="5" borderId="11" xfId="0" applyFont="1" applyFill="1" applyBorder="1" applyAlignment="1" applyProtection="1">
      <alignment/>
      <protection locked="0"/>
    </xf>
    <xf numFmtId="0" fontId="10" fillId="5" borderId="12" xfId="0" applyFont="1" applyFill="1" applyBorder="1" applyAlignment="1" applyProtection="1">
      <alignment vertical="top" wrapText="1"/>
      <protection locked="0"/>
    </xf>
    <xf numFmtId="0" fontId="10" fillId="5" borderId="7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>
      <alignment/>
    </xf>
    <xf numFmtId="0" fontId="4" fillId="6" borderId="1" xfId="0" applyFont="1" applyFill="1" applyBorder="1" applyAlignment="1" applyProtection="1">
      <alignment/>
      <protection/>
    </xf>
    <xf numFmtId="0" fontId="3" fillId="6" borderId="1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183" fontId="4" fillId="2" borderId="5" xfId="0" applyNumberFormat="1" applyFont="1" applyFill="1" applyBorder="1" applyAlignment="1" applyProtection="1">
      <alignment horizontal="center"/>
      <protection/>
    </xf>
    <xf numFmtId="183" fontId="4" fillId="2" borderId="1" xfId="0" applyNumberFormat="1" applyFont="1" applyFill="1" applyBorder="1" applyAlignment="1" applyProtection="1">
      <alignment horizontal="center"/>
      <protection/>
    </xf>
    <xf numFmtId="181" fontId="4" fillId="4" borderId="5" xfId="0" applyNumberFormat="1" applyFont="1" applyFill="1" applyBorder="1" applyAlignment="1" applyProtection="1">
      <alignment horizontal="center"/>
      <protection/>
    </xf>
    <xf numFmtId="181" fontId="4" fillId="4" borderId="3" xfId="0" applyNumberFormat="1" applyFont="1" applyFill="1" applyBorder="1" applyAlignment="1" applyProtection="1">
      <alignment horizontal="center"/>
      <protection/>
    </xf>
    <xf numFmtId="183" fontId="4" fillId="2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vertical="center"/>
    </xf>
    <xf numFmtId="0" fontId="13" fillId="5" borderId="0" xfId="0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/>
      <protection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top" wrapText="1"/>
      <protection/>
    </xf>
    <xf numFmtId="181" fontId="4" fillId="4" borderId="1" xfId="0" applyNumberFormat="1" applyFont="1" applyFill="1" applyBorder="1" applyAlignment="1" applyProtection="1">
      <alignment horizontal="center"/>
      <protection/>
    </xf>
    <xf numFmtId="0" fontId="4" fillId="7" borderId="1" xfId="0" applyFont="1" applyFill="1" applyBorder="1" applyAlignment="1">
      <alignment/>
    </xf>
    <xf numFmtId="0" fontId="3" fillId="7" borderId="1" xfId="0" applyFont="1" applyFill="1" applyBorder="1" applyAlignment="1" applyProtection="1">
      <alignment horizontal="center" vertical="top" wrapText="1"/>
      <protection/>
    </xf>
    <xf numFmtId="0" fontId="13" fillId="3" borderId="0" xfId="0" applyFont="1" applyFill="1" applyBorder="1" applyAlignment="1" applyProtection="1">
      <alignment horizontal="center" vertical="top" wrapText="1"/>
      <protection/>
    </xf>
    <xf numFmtId="0" fontId="10" fillId="5" borderId="9" xfId="0" applyFont="1" applyFill="1" applyBorder="1" applyAlignment="1" applyProtection="1">
      <alignment vertical="top" wrapText="1"/>
      <protection locked="0"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/>
    </xf>
    <xf numFmtId="183" fontId="4" fillId="2" borderId="5" xfId="0" applyNumberFormat="1" applyFont="1" applyFill="1" applyBorder="1" applyAlignment="1" applyProtection="1">
      <alignment horizontal="center"/>
      <protection/>
    </xf>
    <xf numFmtId="183" fontId="4" fillId="2" borderId="3" xfId="0" applyNumberFormat="1" applyFont="1" applyFill="1" applyBorder="1" applyAlignment="1" applyProtection="1">
      <alignment horizontal="center"/>
      <protection/>
    </xf>
    <xf numFmtId="183" fontId="4" fillId="2" borderId="5" xfId="0" applyNumberFormat="1" applyFont="1" applyFill="1" applyBorder="1" applyAlignment="1">
      <alignment horizontal="center"/>
    </xf>
    <xf numFmtId="183" fontId="4" fillId="2" borderId="3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center"/>
      <protection/>
    </xf>
    <xf numFmtId="2" fontId="4" fillId="2" borderId="3" xfId="0" applyNumberFormat="1" applyFont="1" applyFill="1" applyBorder="1" applyAlignment="1" applyProtection="1">
      <alignment horizontal="center"/>
      <protection/>
    </xf>
    <xf numFmtId="183" fontId="4" fillId="2" borderId="5" xfId="0" applyNumberFormat="1" applyFont="1" applyFill="1" applyBorder="1" applyAlignment="1" applyProtection="1">
      <alignment horizontal="center"/>
      <protection locked="0"/>
    </xf>
    <xf numFmtId="183" fontId="4" fillId="2" borderId="3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4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8" xfId="0" applyFont="1" applyFill="1" applyBorder="1" applyAlignment="1" applyProtection="1">
      <alignment horizontal="left" vertical="top" wrapText="1"/>
      <protection/>
    </xf>
    <xf numFmtId="0" fontId="4" fillId="0" borderId="9" xfId="0" applyFont="1" applyFill="1" applyBorder="1" applyAlignment="1" applyProtection="1">
      <alignment horizontal="left" vertical="top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13" fillId="5" borderId="10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0" fontId="13" fillId="5" borderId="9" xfId="0" applyFont="1" applyFill="1" applyBorder="1" applyAlignment="1" applyProtection="1">
      <alignment horizontal="center"/>
      <protection locked="0"/>
    </xf>
    <xf numFmtId="0" fontId="10" fillId="5" borderId="7" xfId="0" applyFont="1" applyFill="1" applyBorder="1" applyAlignment="1" applyProtection="1">
      <alignment/>
      <protection locked="0"/>
    </xf>
    <xf numFmtId="0" fontId="10" fillId="5" borderId="11" xfId="0" applyFont="1" applyFill="1" applyBorder="1" applyAlignment="1" applyProtection="1">
      <alignment/>
      <protection locked="0"/>
    </xf>
    <xf numFmtId="0" fontId="4" fillId="4" borderId="15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12" fillId="5" borderId="0" xfId="0" applyFont="1" applyFill="1" applyBorder="1" applyAlignment="1" applyProtection="1">
      <alignment vertical="top" wrapText="1"/>
      <protection locked="0"/>
    </xf>
    <xf numFmtId="0" fontId="12" fillId="5" borderId="4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vertical="top" wrapText="1"/>
      <protection/>
    </xf>
    <xf numFmtId="0" fontId="4" fillId="6" borderId="0" xfId="0" applyFont="1" applyFill="1" applyBorder="1" applyAlignment="1" applyProtection="1">
      <alignment vertical="top" wrapText="1"/>
      <protection/>
    </xf>
    <xf numFmtId="0" fontId="4" fillId="6" borderId="4" xfId="0" applyFont="1" applyFill="1" applyBorder="1" applyAlignment="1" applyProtection="1">
      <alignment vertical="top" wrapText="1"/>
      <protection/>
    </xf>
    <xf numFmtId="0" fontId="10" fillId="5" borderId="10" xfId="0" applyFont="1" applyFill="1" applyBorder="1" applyAlignment="1" applyProtection="1">
      <alignment horizontal="right" vertical="top" wrapText="1"/>
      <protection locked="0"/>
    </xf>
    <xf numFmtId="0" fontId="10" fillId="5" borderId="8" xfId="0" applyFont="1" applyFill="1" applyBorder="1" applyAlignment="1" applyProtection="1">
      <alignment horizontal="right" vertical="top" wrapText="1"/>
      <protection locked="0"/>
    </xf>
    <xf numFmtId="0" fontId="10" fillId="5" borderId="9" xfId="0" applyFont="1" applyFill="1" applyBorder="1" applyAlignment="1" applyProtection="1">
      <alignment horizontal="right" vertical="top" wrapText="1"/>
      <protection locked="0"/>
    </xf>
    <xf numFmtId="0" fontId="4" fillId="3" borderId="0" xfId="0" applyFont="1" applyFill="1" applyBorder="1" applyAlignment="1" applyProtection="1">
      <alignment horizontal="right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10" fillId="5" borderId="2" xfId="0" applyFont="1" applyFill="1" applyBorder="1" applyAlignment="1" applyProtection="1">
      <alignment vertical="top" wrapText="1"/>
      <protection locked="0"/>
    </xf>
    <xf numFmtId="0" fontId="10" fillId="5" borderId="0" xfId="0" applyFont="1" applyFill="1" applyBorder="1" applyAlignment="1" applyProtection="1">
      <alignment vertical="top" wrapText="1"/>
      <protection locked="0"/>
    </xf>
    <xf numFmtId="0" fontId="10" fillId="5" borderId="4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4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8" fillId="0" borderId="2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4" xfId="0" applyFont="1" applyBorder="1" applyAlignment="1" applyProtection="1">
      <alignment vertical="top" wrapText="1"/>
      <protection/>
    </xf>
    <xf numFmtId="0" fontId="4" fillId="0" borderId="2" xfId="0" applyFont="1" applyFill="1" applyBorder="1" applyAlignment="1" applyProtection="1">
      <alignment vertical="top" wrapText="1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3" fillId="6" borderId="13" xfId="0" applyFont="1" applyFill="1" applyBorder="1" applyAlignment="1" applyProtection="1">
      <alignment vertical="top" wrapText="1"/>
      <protection/>
    </xf>
    <xf numFmtId="0" fontId="4" fillId="6" borderId="14" xfId="0" applyFont="1" applyFill="1" applyBorder="1" applyAlignment="1" applyProtection="1">
      <alignment vertical="top" wrapText="1"/>
      <protection/>
    </xf>
    <xf numFmtId="0" fontId="4" fillId="6" borderId="12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 applyProtection="1">
      <alignment vertical="top" wrapText="1"/>
      <protection/>
    </xf>
    <xf numFmtId="0" fontId="13" fillId="5" borderId="8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/>
    </xf>
    <xf numFmtId="0" fontId="3" fillId="6" borderId="8" xfId="0" applyFont="1" applyFill="1" applyBorder="1" applyAlignment="1" applyProtection="1">
      <alignment horizontal="center" vertical="center" wrapText="1"/>
      <protection/>
    </xf>
    <xf numFmtId="0" fontId="3" fillId="6" borderId="9" xfId="0" applyFont="1" applyFill="1" applyBorder="1" applyAlignment="1" applyProtection="1">
      <alignment horizontal="center" vertical="center" wrapText="1"/>
      <protection/>
    </xf>
    <xf numFmtId="0" fontId="10" fillId="5" borderId="2" xfId="0" applyFont="1" applyFill="1" applyBorder="1" applyAlignment="1" applyProtection="1">
      <alignment horizontal="left" vertical="top" wrapText="1"/>
      <protection locked="0"/>
    </xf>
    <xf numFmtId="0" fontId="10" fillId="5" borderId="0" xfId="0" applyFont="1" applyFill="1" applyBorder="1" applyAlignment="1" applyProtection="1">
      <alignment horizontal="left" vertical="top" wrapText="1"/>
      <protection locked="0"/>
    </xf>
    <xf numFmtId="0" fontId="10" fillId="5" borderId="4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center" vertical="top" wrapText="1"/>
      <protection/>
    </xf>
    <xf numFmtId="0" fontId="4" fillId="0" borderId="7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10" fillId="5" borderId="5" xfId="0" applyFont="1" applyFill="1" applyBorder="1" applyAlignment="1" applyProtection="1">
      <alignment horizontal="left" vertical="top" wrapText="1"/>
      <protection locked="0"/>
    </xf>
    <xf numFmtId="0" fontId="10" fillId="5" borderId="6" xfId="0" applyFont="1" applyFill="1" applyBorder="1" applyAlignment="1" applyProtection="1">
      <alignment horizontal="left" vertical="top" wrapText="1"/>
      <protection locked="0"/>
    </xf>
    <xf numFmtId="0" fontId="10" fillId="5" borderId="3" xfId="0" applyFont="1" applyFill="1" applyBorder="1" applyAlignment="1" applyProtection="1">
      <alignment horizontal="left" vertical="top" wrapText="1"/>
      <protection locked="0"/>
    </xf>
    <xf numFmtId="0" fontId="11" fillId="5" borderId="5" xfId="0" applyFont="1" applyFill="1" applyBorder="1" applyAlignment="1" applyProtection="1">
      <alignment horizontal="left" vertical="top" wrapText="1"/>
      <protection locked="0"/>
    </xf>
    <xf numFmtId="0" fontId="11" fillId="5" borderId="6" xfId="0" applyFont="1" applyFill="1" applyBorder="1" applyAlignment="1" applyProtection="1">
      <alignment horizontal="left" vertical="top" wrapText="1"/>
      <protection locked="0"/>
    </xf>
    <xf numFmtId="0" fontId="11" fillId="5" borderId="3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0" fontId="6" fillId="6" borderId="13" xfId="0" applyFont="1" applyFill="1" applyBorder="1" applyAlignment="1" applyProtection="1">
      <alignment vertical="top" wrapText="1"/>
      <protection/>
    </xf>
    <xf numFmtId="0" fontId="6" fillId="6" borderId="14" xfId="0" applyFont="1" applyFill="1" applyBorder="1" applyAlignment="1" applyProtection="1">
      <alignment vertical="top" wrapText="1"/>
      <protection/>
    </xf>
    <xf numFmtId="0" fontId="6" fillId="6" borderId="12" xfId="0" applyFont="1" applyFill="1" applyBorder="1" applyAlignment="1" applyProtection="1">
      <alignment vertical="top" wrapText="1"/>
      <protection/>
    </xf>
    <xf numFmtId="0" fontId="3" fillId="6" borderId="13" xfId="0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 applyProtection="1">
      <alignment horizontal="center" vertical="center" wrapText="1"/>
      <protection/>
    </xf>
    <xf numFmtId="0" fontId="3" fillId="6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4" xfId="0" applyFont="1" applyFill="1" applyBorder="1" applyAlignment="1" applyProtection="1">
      <alignment vertical="top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12" fillId="5" borderId="8" xfId="0" applyFont="1" applyFill="1" applyBorder="1" applyAlignment="1" applyProtection="1">
      <alignment horizontal="center" vertical="top" wrapText="1"/>
      <protection locked="0"/>
    </xf>
    <xf numFmtId="0" fontId="10" fillId="5" borderId="13" xfId="0" applyFont="1" applyFill="1" applyBorder="1" applyAlignment="1" applyProtection="1">
      <alignment/>
      <protection locked="0"/>
    </xf>
    <xf numFmtId="0" fontId="10" fillId="5" borderId="12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13" fillId="5" borderId="0" xfId="0" applyFont="1" applyFill="1" applyBorder="1" applyAlignment="1" applyProtection="1">
      <alignment horizontal="center" vertical="top" wrapText="1"/>
      <protection locked="0"/>
    </xf>
    <xf numFmtId="0" fontId="13" fillId="5" borderId="10" xfId="0" applyFont="1" applyFill="1" applyBorder="1" applyAlignment="1" applyProtection="1">
      <alignment horizontal="center" vertical="top" wrapText="1"/>
      <protection locked="0"/>
    </xf>
    <xf numFmtId="0" fontId="10" fillId="5" borderId="10" xfId="0" applyFont="1" applyFill="1" applyBorder="1" applyAlignment="1" applyProtection="1">
      <alignment/>
      <protection locked="0"/>
    </xf>
    <xf numFmtId="0" fontId="10" fillId="5" borderId="9" xfId="0" applyFont="1" applyFill="1" applyBorder="1" applyAlignment="1" applyProtection="1">
      <alignment/>
      <protection locked="0"/>
    </xf>
    <xf numFmtId="0" fontId="10" fillId="5" borderId="1" xfId="0" applyFont="1" applyFill="1" applyBorder="1" applyAlignment="1" applyProtection="1">
      <alignment horizontal="left" vertical="center"/>
      <protection locked="0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10" fillId="5" borderId="7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3" borderId="0" xfId="0" applyFont="1" applyFill="1" applyBorder="1" applyAlignment="1" applyProtection="1">
      <alignment horizontal="right" vertical="top" wrapText="1"/>
      <protection/>
    </xf>
    <xf numFmtId="49" fontId="4" fillId="3" borderId="16" xfId="0" applyNumberFormat="1" applyFont="1" applyFill="1" applyBorder="1" applyAlignment="1" applyProtection="1">
      <alignment horizontal="left" vertical="top" wrapText="1"/>
      <protection/>
    </xf>
    <xf numFmtId="49" fontId="4" fillId="3" borderId="17" xfId="0" applyNumberFormat="1" applyFont="1" applyFill="1" applyBorder="1" applyAlignment="1" applyProtection="1">
      <alignment horizontal="left" vertical="top" wrapText="1"/>
      <protection/>
    </xf>
    <xf numFmtId="49" fontId="4" fillId="3" borderId="18" xfId="0" applyNumberFormat="1" applyFont="1" applyFill="1" applyBorder="1" applyAlignment="1" applyProtection="1">
      <alignment horizontal="left" vertical="top" wrapText="1"/>
      <protection/>
    </xf>
    <xf numFmtId="0" fontId="4" fillId="2" borderId="15" xfId="0" applyFont="1" applyFill="1" applyBorder="1" applyAlignment="1" applyProtection="1">
      <alignment horizontal="center" vertical="center" textRotation="90"/>
      <protection/>
    </xf>
    <xf numFmtId="181" fontId="4" fillId="2" borderId="5" xfId="0" applyNumberFormat="1" applyFont="1" applyFill="1" applyBorder="1" applyAlignment="1" applyProtection="1">
      <alignment horizontal="center"/>
      <protection/>
    </xf>
    <xf numFmtId="181" fontId="4" fillId="2" borderId="3" xfId="0" applyNumberFormat="1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vertical="top" wrapText="1"/>
      <protection/>
    </xf>
    <xf numFmtId="0" fontId="4" fillId="3" borderId="0" xfId="0" applyFont="1" applyFill="1" applyBorder="1" applyAlignment="1" applyProtection="1">
      <alignment vertical="top" wrapText="1"/>
      <protection/>
    </xf>
    <xf numFmtId="0" fontId="4" fillId="3" borderId="4" xfId="0" applyFont="1" applyFill="1" applyBorder="1" applyAlignment="1" applyProtection="1">
      <alignment vertical="top" wrapText="1"/>
      <protection/>
    </xf>
    <xf numFmtId="0" fontId="12" fillId="5" borderId="2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/>
      <protection/>
    </xf>
    <xf numFmtId="0" fontId="3" fillId="6" borderId="14" xfId="0" applyFont="1" applyFill="1" applyBorder="1" applyAlignment="1" applyProtection="1">
      <alignment/>
      <protection/>
    </xf>
    <xf numFmtId="0" fontId="3" fillId="6" borderId="12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wrapText="1"/>
      <protection/>
    </xf>
    <xf numFmtId="181" fontId="4" fillId="4" borderId="5" xfId="0" applyNumberFormat="1" applyFont="1" applyFill="1" applyBorder="1" applyAlignment="1" applyProtection="1">
      <alignment horizontal="center"/>
      <protection/>
    </xf>
    <xf numFmtId="181" fontId="4" fillId="4" borderId="6" xfId="0" applyNumberFormat="1" applyFont="1" applyFill="1" applyBorder="1" applyAlignment="1" applyProtection="1">
      <alignment horizontal="center"/>
      <protection/>
    </xf>
    <xf numFmtId="181" fontId="4" fillId="4" borderId="3" xfId="0" applyNumberFormat="1" applyFont="1" applyFill="1" applyBorder="1" applyAlignment="1" applyProtection="1">
      <alignment horizontal="center"/>
      <protection/>
    </xf>
    <xf numFmtId="0" fontId="10" fillId="5" borderId="1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/>
    </xf>
    <xf numFmtId="0" fontId="4" fillId="0" borderId="6" xfId="0" applyFont="1" applyFill="1" applyBorder="1" applyAlignment="1" applyProtection="1">
      <alignment horizontal="left" vertical="top" wrapText="1"/>
      <protection/>
    </xf>
    <xf numFmtId="0" fontId="4" fillId="0" borderId="3" xfId="0" applyFont="1" applyFill="1" applyBorder="1" applyAlignment="1" applyProtection="1">
      <alignment horizontal="left" vertical="top" wrapText="1"/>
      <protection/>
    </xf>
    <xf numFmtId="0" fontId="4" fillId="0" borderId="5" xfId="0" applyFont="1" applyFill="1" applyBorder="1" applyAlignment="1" applyProtection="1">
      <alignment horizontal="left" vertical="center"/>
      <protection/>
    </xf>
    <xf numFmtId="0" fontId="4" fillId="0" borderId="6" xfId="0" applyFont="1" applyFill="1" applyBorder="1" applyAlignment="1" applyProtection="1">
      <alignment horizontal="left"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left" vertical="center" wrapText="1"/>
      <protection locked="0"/>
    </xf>
    <xf numFmtId="0" fontId="4" fillId="5" borderId="4" xfId="0" applyFont="1" applyFill="1" applyBorder="1" applyAlignment="1" applyProtection="1">
      <alignment horizontal="left" vertical="center" wrapText="1"/>
      <protection locked="0"/>
    </xf>
    <xf numFmtId="0" fontId="4" fillId="5" borderId="10" xfId="0" applyFont="1" applyFill="1" applyBorder="1" applyAlignment="1" applyProtection="1">
      <alignment horizontal="left" vertical="center" wrapText="1"/>
      <protection locked="0"/>
    </xf>
    <xf numFmtId="0" fontId="4" fillId="5" borderId="8" xfId="0" applyFont="1" applyFill="1" applyBorder="1" applyAlignment="1" applyProtection="1">
      <alignment horizontal="left" vertical="center" wrapText="1"/>
      <protection locked="0"/>
    </xf>
    <xf numFmtId="0" fontId="4" fillId="5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49" fontId="4" fillId="3" borderId="19" xfId="0" applyNumberFormat="1" applyFont="1" applyFill="1" applyBorder="1" applyAlignment="1" applyProtection="1">
      <alignment horizontal="left" vertical="top" wrapText="1"/>
      <protection/>
    </xf>
    <xf numFmtId="49" fontId="4" fillId="3" borderId="20" xfId="0" applyNumberFormat="1" applyFont="1" applyFill="1" applyBorder="1" applyAlignment="1" applyProtection="1">
      <alignment horizontal="left" vertical="top" wrapText="1"/>
      <protection/>
    </xf>
    <xf numFmtId="49" fontId="4" fillId="3" borderId="21" xfId="0" applyNumberFormat="1" applyFont="1" applyFill="1" applyBorder="1" applyAlignment="1" applyProtection="1">
      <alignment horizontal="left" vertical="top" wrapText="1"/>
      <protection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8" xfId="0" applyFont="1" applyFill="1" applyBorder="1" applyAlignment="1" applyProtection="1">
      <alignment horizontal="left"/>
      <protection/>
    </xf>
    <xf numFmtId="0" fontId="3" fillId="0" borderId="9" xfId="0" applyFont="1" applyFill="1" applyBorder="1" applyAlignment="1" applyProtection="1">
      <alignment horizontal="left"/>
      <protection/>
    </xf>
    <xf numFmtId="0" fontId="3" fillId="6" borderId="5" xfId="0" applyFont="1" applyFill="1" applyBorder="1" applyAlignment="1" applyProtection="1">
      <alignment horizontal="center"/>
      <protection/>
    </xf>
    <xf numFmtId="0" fontId="3" fillId="6" borderId="6" xfId="0" applyFont="1" applyFill="1" applyBorder="1" applyAlignment="1" applyProtection="1">
      <alignment horizontal="center"/>
      <protection/>
    </xf>
    <xf numFmtId="0" fontId="3" fillId="6" borderId="8" xfId="0" applyFont="1" applyFill="1" applyBorder="1" applyAlignment="1" applyProtection="1">
      <alignment horizontal="center"/>
      <protection/>
    </xf>
    <xf numFmtId="0" fontId="3" fillId="6" borderId="9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4" fillId="3" borderId="22" xfId="0" applyNumberFormat="1" applyFont="1" applyFill="1" applyBorder="1" applyAlignment="1" applyProtection="1">
      <alignment horizontal="left" vertical="top" wrapText="1"/>
      <protection/>
    </xf>
    <xf numFmtId="49" fontId="4" fillId="3" borderId="23" xfId="0" applyNumberFormat="1" applyFont="1" applyFill="1" applyBorder="1" applyAlignment="1" applyProtection="1">
      <alignment horizontal="left" vertical="top" wrapText="1"/>
      <protection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3" fillId="6" borderId="14" xfId="0" applyFont="1" applyFill="1" applyBorder="1" applyAlignment="1" applyProtection="1">
      <alignment vertical="top" wrapText="1"/>
      <protection/>
    </xf>
    <xf numFmtId="0" fontId="3" fillId="6" borderId="12" xfId="0" applyFont="1" applyFill="1" applyBorder="1" applyAlignment="1" applyProtection="1">
      <alignment vertical="top" wrapText="1"/>
      <protection/>
    </xf>
    <xf numFmtId="183" fontId="4" fillId="2" borderId="6" xfId="0" applyNumberFormat="1" applyFont="1" applyFill="1" applyBorder="1" applyAlignment="1" applyProtection="1">
      <alignment horizontal="center"/>
      <protection locked="0"/>
    </xf>
    <xf numFmtId="183" fontId="4" fillId="2" borderId="6" xfId="0" applyNumberFormat="1" applyFont="1" applyFill="1" applyBorder="1" applyAlignment="1" applyProtection="1">
      <alignment horizontal="center"/>
      <protection/>
    </xf>
    <xf numFmtId="181" fontId="4" fillId="2" borderId="6" xfId="0" applyNumberFormat="1" applyFont="1" applyFill="1" applyBorder="1" applyAlignment="1" applyProtection="1">
      <alignment horizontal="center"/>
      <protection/>
    </xf>
    <xf numFmtId="10" fontId="4" fillId="2" borderId="5" xfId="0" applyNumberFormat="1" applyFont="1" applyFill="1" applyBorder="1" applyAlignment="1" applyProtection="1">
      <alignment horizontal="center"/>
      <protection/>
    </xf>
    <xf numFmtId="10" fontId="4" fillId="2" borderId="3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171450</xdr:rowOff>
    </xdr:from>
    <xdr:to>
      <xdr:col>4</xdr:col>
      <xdr:colOff>552450</xdr:colOff>
      <xdr:row>16</xdr:row>
      <xdr:rowOff>9525</xdr:rowOff>
    </xdr:to>
    <xdr:sp>
      <xdr:nvSpPr>
        <xdr:cNvPr id="1" name="Line 1"/>
        <xdr:cNvSpPr>
          <a:spLocks/>
        </xdr:cNvSpPr>
      </xdr:nvSpPr>
      <xdr:spPr>
        <a:xfrm>
          <a:off x="2838450" y="3333750"/>
          <a:ext cx="1095375" cy="289560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180975</xdr:rowOff>
    </xdr:from>
    <xdr:to>
      <xdr:col>7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952875" y="3343275"/>
          <a:ext cx="1171575" cy="287655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18</xdr:row>
      <xdr:rowOff>114300</xdr:rowOff>
    </xdr:from>
    <xdr:to>
      <xdr:col>6</xdr:col>
      <xdr:colOff>590550</xdr:colOff>
      <xdr:row>22</xdr:row>
      <xdr:rowOff>485775</xdr:rowOff>
    </xdr:to>
    <xdr:sp>
      <xdr:nvSpPr>
        <xdr:cNvPr id="3" name="Oval 3"/>
        <xdr:cNvSpPr>
          <a:spLocks/>
        </xdr:cNvSpPr>
      </xdr:nvSpPr>
      <xdr:spPr>
        <a:xfrm>
          <a:off x="2809875" y="7191375"/>
          <a:ext cx="2286000" cy="2257425"/>
        </a:xfrm>
        <a:prstGeom prst="ellips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28</xdr:row>
      <xdr:rowOff>19050</xdr:rowOff>
    </xdr:from>
    <xdr:to>
      <xdr:col>6</xdr:col>
      <xdr:colOff>304800</xdr:colOff>
      <xdr:row>32</xdr:row>
      <xdr:rowOff>19050</xdr:rowOff>
    </xdr:to>
    <xdr:sp>
      <xdr:nvSpPr>
        <xdr:cNvPr id="4" name="Rectangle 9"/>
        <xdr:cNvSpPr>
          <a:spLocks/>
        </xdr:cNvSpPr>
      </xdr:nvSpPr>
      <xdr:spPr>
        <a:xfrm>
          <a:off x="3124200" y="11649075"/>
          <a:ext cx="1685925" cy="1504950"/>
        </a:xfrm>
        <a:prstGeom prst="rect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28</xdr:row>
      <xdr:rowOff>38100</xdr:rowOff>
    </xdr:from>
    <xdr:to>
      <xdr:col>5</xdr:col>
      <xdr:colOff>0</xdr:colOff>
      <xdr:row>32</xdr:row>
      <xdr:rowOff>28575</xdr:rowOff>
    </xdr:to>
    <xdr:sp>
      <xdr:nvSpPr>
        <xdr:cNvPr id="5" name="Line 10"/>
        <xdr:cNvSpPr>
          <a:spLocks/>
        </xdr:cNvSpPr>
      </xdr:nvSpPr>
      <xdr:spPr>
        <a:xfrm flipH="1">
          <a:off x="3933825" y="11668125"/>
          <a:ext cx="9525" cy="1495425"/>
        </a:xfrm>
        <a:prstGeom prst="line">
          <a:avLst/>
        </a:prstGeom>
        <a:noFill/>
        <a:ln w="3810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30</xdr:row>
      <xdr:rowOff>0</xdr:rowOff>
    </xdr:from>
    <xdr:to>
      <xdr:col>6</xdr:col>
      <xdr:colOff>304800</xdr:colOff>
      <xdr:row>30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086100" y="12430125"/>
          <a:ext cx="1724025" cy="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56</xdr:row>
      <xdr:rowOff>28575</xdr:rowOff>
    </xdr:from>
    <xdr:to>
      <xdr:col>13</xdr:col>
      <xdr:colOff>209550</xdr:colOff>
      <xdr:row>63</xdr:row>
      <xdr:rowOff>342900</xdr:rowOff>
    </xdr:to>
    <xdr:sp>
      <xdr:nvSpPr>
        <xdr:cNvPr id="7" name="Line 17"/>
        <xdr:cNvSpPr>
          <a:spLocks/>
        </xdr:cNvSpPr>
      </xdr:nvSpPr>
      <xdr:spPr>
        <a:xfrm>
          <a:off x="333375" y="19383375"/>
          <a:ext cx="8705850" cy="278130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19050</xdr:rowOff>
    </xdr:from>
    <xdr:to>
      <xdr:col>14</xdr:col>
      <xdr:colOff>9525</xdr:colOff>
      <xdr:row>64</xdr:row>
      <xdr:rowOff>0</xdr:rowOff>
    </xdr:to>
    <xdr:sp>
      <xdr:nvSpPr>
        <xdr:cNvPr id="8" name="Line 18"/>
        <xdr:cNvSpPr>
          <a:spLocks/>
        </xdr:cNvSpPr>
      </xdr:nvSpPr>
      <xdr:spPr>
        <a:xfrm flipV="1">
          <a:off x="314325" y="19373850"/>
          <a:ext cx="8753475" cy="2800350"/>
        </a:xfrm>
        <a:prstGeom prst="line">
          <a:avLst/>
        </a:prstGeom>
        <a:noFill/>
        <a:ln w="57150" cmpd="sng">
          <a:solidFill>
            <a:srgbClr val="CC99FF">
              <a:alpha val="39999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171450</xdr:colOff>
      <xdr:row>59</xdr:row>
      <xdr:rowOff>47625</xdr:rowOff>
    </xdr:from>
    <xdr:to>
      <xdr:col>7</xdr:col>
      <xdr:colOff>0</xdr:colOff>
      <xdr:row>60</xdr:row>
      <xdr:rowOff>323850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0459700"/>
          <a:ext cx="1009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219075</xdr:rowOff>
    </xdr:from>
    <xdr:to>
      <xdr:col>9</xdr:col>
      <xdr:colOff>762000</xdr:colOff>
      <xdr:row>0</xdr:row>
      <xdr:rowOff>933450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21907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8</xdr:col>
      <xdr:colOff>800100</xdr:colOff>
      <xdr:row>0</xdr:row>
      <xdr:rowOff>857250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228600"/>
          <a:ext cx="6591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4.7109375" style="6" customWidth="1"/>
    <col min="2" max="2" width="29.28125" style="1" customWidth="1"/>
    <col min="3" max="3" width="8.28125" style="1" customWidth="1"/>
    <col min="4" max="6" width="8.421875" style="1" customWidth="1"/>
    <col min="7" max="7" width="9.28125" style="1" customWidth="1"/>
    <col min="8" max="8" width="11.421875" style="1" customWidth="1"/>
    <col min="9" max="9" width="12.28125" style="1" customWidth="1"/>
    <col min="10" max="10" width="12.7109375" style="1" customWidth="1"/>
    <col min="11" max="11" width="12.28125" style="1" customWidth="1"/>
    <col min="12" max="14" width="3.421875" style="1" customWidth="1"/>
    <col min="15" max="16384" width="9.140625" style="1" customWidth="1"/>
  </cols>
  <sheetData>
    <row r="1" spans="1:14" ht="102.7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21" t="s">
        <v>33</v>
      </c>
      <c r="L1" s="199" t="s">
        <v>34</v>
      </c>
      <c r="M1" s="199"/>
      <c r="N1" s="199"/>
    </row>
    <row r="2" spans="1:14" ht="15" customHeight="1">
      <c r="A2" s="122" t="s">
        <v>100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30.75" customHeight="1">
      <c r="A3" s="128" t="s">
        <v>99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14.25" customHeight="1">
      <c r="A4" s="100" t="s">
        <v>35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8.75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</row>
    <row r="6" spans="1:14" ht="30.75" customHeight="1">
      <c r="A6" s="121" t="s">
        <v>18</v>
      </c>
      <c r="B6" s="121"/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4"/>
    </row>
    <row r="7" spans="1:14" ht="36.75" customHeight="1">
      <c r="A7" s="126" t="s">
        <v>20</v>
      </c>
      <c r="B7" s="127"/>
      <c r="C7" s="127"/>
      <c r="D7" s="123" t="s">
        <v>19</v>
      </c>
      <c r="E7" s="124"/>
      <c r="F7" s="124"/>
      <c r="G7" s="125"/>
      <c r="H7" s="135" t="s">
        <v>8</v>
      </c>
      <c r="I7" s="136"/>
      <c r="J7" s="136"/>
      <c r="K7" s="136"/>
      <c r="L7" s="136"/>
      <c r="M7" s="136"/>
      <c r="N7" s="137"/>
    </row>
    <row r="8" spans="1:14" ht="15.75" customHeight="1">
      <c r="A8" s="141" t="s">
        <v>9</v>
      </c>
      <c r="B8" s="142"/>
      <c r="C8" s="143"/>
      <c r="D8" s="107"/>
      <c r="E8" s="107"/>
      <c r="F8" s="107"/>
      <c r="G8" s="107"/>
      <c r="H8" s="108" t="s">
        <v>29</v>
      </c>
      <c r="I8" s="109"/>
      <c r="J8" s="109"/>
      <c r="K8" s="110"/>
      <c r="L8" s="9" t="s">
        <v>26</v>
      </c>
      <c r="M8" s="9" t="s">
        <v>27</v>
      </c>
      <c r="N8" s="9" t="s">
        <v>28</v>
      </c>
    </row>
    <row r="9" spans="1:14" ht="33" customHeight="1">
      <c r="A9" s="103" t="s">
        <v>36</v>
      </c>
      <c r="B9" s="104"/>
      <c r="C9" s="105"/>
      <c r="D9" s="102" t="s">
        <v>21</v>
      </c>
      <c r="E9" s="102"/>
      <c r="F9" s="102"/>
      <c r="G9" s="102"/>
      <c r="H9" s="68" t="s">
        <v>41</v>
      </c>
      <c r="I9" s="100"/>
      <c r="J9" s="100"/>
      <c r="K9" s="101"/>
      <c r="L9" s="57"/>
      <c r="M9" s="32"/>
      <c r="N9" s="14"/>
    </row>
    <row r="10" spans="1:14" ht="30" customHeight="1">
      <c r="A10" s="94"/>
      <c r="B10" s="95"/>
      <c r="C10" s="96"/>
      <c r="D10" s="150"/>
      <c r="E10" s="150"/>
      <c r="F10" s="150"/>
      <c r="G10" s="150"/>
      <c r="H10" s="68" t="s">
        <v>42</v>
      </c>
      <c r="I10" s="69"/>
      <c r="J10" s="69"/>
      <c r="K10" s="70"/>
      <c r="L10" s="17"/>
      <c r="M10" s="22"/>
      <c r="N10" s="14"/>
    </row>
    <row r="11" spans="1:14" ht="30" customHeight="1">
      <c r="A11" s="106" t="s">
        <v>37</v>
      </c>
      <c r="B11" s="98"/>
      <c r="C11" s="99"/>
      <c r="D11" s="149" t="s">
        <v>23</v>
      </c>
      <c r="E11" s="149"/>
      <c r="F11" s="149"/>
      <c r="G11" s="149"/>
      <c r="H11" s="68" t="s">
        <v>50</v>
      </c>
      <c r="I11" s="69"/>
      <c r="J11" s="69"/>
      <c r="K11" s="70"/>
      <c r="L11" s="17"/>
      <c r="M11" s="22"/>
      <c r="N11" s="14"/>
    </row>
    <row r="12" spans="1:14" ht="33.75" customHeight="1">
      <c r="A12" s="94"/>
      <c r="B12" s="95"/>
      <c r="C12" s="96"/>
      <c r="D12" s="114"/>
      <c r="E12" s="114"/>
      <c r="F12" s="114"/>
      <c r="G12" s="114"/>
      <c r="H12" s="106" t="s">
        <v>43</v>
      </c>
      <c r="I12" s="147"/>
      <c r="J12" s="147"/>
      <c r="K12" s="148"/>
      <c r="L12" s="17"/>
      <c r="M12" s="22"/>
      <c r="N12" s="14"/>
    </row>
    <row r="13" spans="1:14" ht="29.25" customHeight="1">
      <c r="A13" s="106" t="s">
        <v>38</v>
      </c>
      <c r="B13" s="98"/>
      <c r="C13" s="99"/>
      <c r="D13" s="149" t="s">
        <v>24</v>
      </c>
      <c r="E13" s="149"/>
      <c r="F13" s="149"/>
      <c r="G13" s="149"/>
      <c r="H13" s="106" t="s">
        <v>44</v>
      </c>
      <c r="I13" s="147"/>
      <c r="J13" s="147"/>
      <c r="K13" s="148"/>
      <c r="L13" s="24"/>
      <c r="M13" s="22"/>
      <c r="N13" s="14"/>
    </row>
    <row r="14" spans="1:14" ht="21.75" customHeight="1">
      <c r="A14" s="94"/>
      <c r="B14" s="95"/>
      <c r="C14" s="96"/>
      <c r="D14" s="156"/>
      <c r="E14" s="156"/>
      <c r="F14" s="156"/>
      <c r="G14" s="156"/>
      <c r="H14" s="106" t="s">
        <v>1</v>
      </c>
      <c r="I14" s="98"/>
      <c r="J14" s="98"/>
      <c r="K14" s="99"/>
      <c r="L14" s="151"/>
      <c r="M14" s="152"/>
      <c r="N14" s="25" t="s">
        <v>31</v>
      </c>
    </row>
    <row r="15" spans="1:14" ht="27" customHeight="1">
      <c r="A15" s="68" t="s">
        <v>22</v>
      </c>
      <c r="B15" s="69"/>
      <c r="C15" s="70"/>
      <c r="D15" s="69"/>
      <c r="E15" s="69"/>
      <c r="F15" s="69"/>
      <c r="G15" s="69"/>
      <c r="H15" s="138" t="s">
        <v>51</v>
      </c>
      <c r="I15" s="139"/>
      <c r="J15" s="139"/>
      <c r="K15" s="140"/>
      <c r="L15" s="79"/>
      <c r="M15" s="79"/>
      <c r="N15" s="81"/>
    </row>
    <row r="16" spans="1:14" ht="20.25" customHeight="1">
      <c r="A16" s="94"/>
      <c r="B16" s="95"/>
      <c r="C16" s="96"/>
      <c r="D16" s="72"/>
      <c r="E16" s="72"/>
      <c r="F16" s="72"/>
      <c r="G16" s="72"/>
      <c r="H16" s="153"/>
      <c r="I16" s="154"/>
      <c r="J16" s="154"/>
      <c r="K16" s="155"/>
      <c r="L16" s="80"/>
      <c r="M16" s="80"/>
      <c r="N16" s="82"/>
    </row>
    <row r="17" spans="1:14" ht="27" customHeight="1">
      <c r="A17" s="144" t="s">
        <v>105</v>
      </c>
      <c r="B17" s="145"/>
      <c r="C17" s="146"/>
      <c r="D17" s="38" t="s">
        <v>74</v>
      </c>
      <c r="E17" s="39"/>
      <c r="F17" s="39"/>
      <c r="G17" s="40"/>
      <c r="H17" s="108" t="s">
        <v>45</v>
      </c>
      <c r="I17" s="109"/>
      <c r="J17" s="109"/>
      <c r="K17" s="110"/>
      <c r="L17" s="10" t="s">
        <v>26</v>
      </c>
      <c r="M17" s="9" t="s">
        <v>27</v>
      </c>
      <c r="N17" s="9" t="s">
        <v>28</v>
      </c>
    </row>
    <row r="18" spans="1:14" ht="40.5" customHeight="1">
      <c r="A18" s="68" t="s">
        <v>110</v>
      </c>
      <c r="B18" s="69"/>
      <c r="C18" s="70"/>
      <c r="D18" s="89"/>
      <c r="E18" s="90"/>
      <c r="F18" s="90"/>
      <c r="G18" s="91"/>
      <c r="H18" s="97" t="s">
        <v>46</v>
      </c>
      <c r="I18" s="98"/>
      <c r="J18" s="98"/>
      <c r="K18" s="99"/>
      <c r="L18" s="24"/>
      <c r="M18" s="22"/>
      <c r="N18" s="14"/>
    </row>
    <row r="19" spans="1:14" ht="27.75" customHeight="1">
      <c r="A19" s="118"/>
      <c r="B19" s="119"/>
      <c r="C19" s="120"/>
      <c r="D19" s="93" t="s">
        <v>10</v>
      </c>
      <c r="E19" s="74"/>
      <c r="F19" s="74" t="s">
        <v>11</v>
      </c>
      <c r="G19" s="75"/>
      <c r="H19" s="138" t="s">
        <v>47</v>
      </c>
      <c r="I19" s="139"/>
      <c r="J19" s="139"/>
      <c r="K19" s="140"/>
      <c r="L19" s="24"/>
      <c r="M19" s="22"/>
      <c r="N19" s="14"/>
    </row>
    <row r="20" spans="1:14" ht="43.5" customHeight="1">
      <c r="A20" s="118"/>
      <c r="B20" s="119"/>
      <c r="C20" s="120"/>
      <c r="D20" s="38" t="s">
        <v>107</v>
      </c>
      <c r="E20" s="39"/>
      <c r="F20" s="39" t="s">
        <v>108</v>
      </c>
      <c r="G20" s="40"/>
      <c r="H20" s="106" t="s">
        <v>48</v>
      </c>
      <c r="I20" s="98"/>
      <c r="J20" s="98"/>
      <c r="K20" s="99"/>
      <c r="L20" s="24"/>
      <c r="M20" s="22"/>
      <c r="N20" s="14"/>
    </row>
    <row r="21" spans="1:14" ht="32.25" customHeight="1">
      <c r="A21" s="118"/>
      <c r="B21" s="119"/>
      <c r="C21" s="120"/>
      <c r="D21" s="157"/>
      <c r="E21" s="114"/>
      <c r="F21" s="114"/>
      <c r="G21" s="114"/>
      <c r="H21" s="106" t="s">
        <v>49</v>
      </c>
      <c r="I21" s="98"/>
      <c r="J21" s="98"/>
      <c r="K21" s="99"/>
      <c r="L21" s="24"/>
      <c r="M21" s="22"/>
      <c r="N21" s="14"/>
    </row>
    <row r="22" spans="1:14" ht="45" customHeight="1">
      <c r="A22" s="115" t="s">
        <v>106</v>
      </c>
      <c r="B22" s="116"/>
      <c r="C22" s="117"/>
      <c r="D22" s="38" t="s">
        <v>109</v>
      </c>
      <c r="E22" s="39"/>
      <c r="F22" s="39"/>
      <c r="G22" s="40"/>
      <c r="H22" s="108" t="s">
        <v>30</v>
      </c>
      <c r="I22" s="109"/>
      <c r="J22" s="109"/>
      <c r="K22" s="110"/>
      <c r="L22" s="2" t="s">
        <v>26</v>
      </c>
      <c r="M22" s="2" t="s">
        <v>27</v>
      </c>
      <c r="N22" s="11" t="s">
        <v>28</v>
      </c>
    </row>
    <row r="23" spans="1:14" ht="40.5" customHeight="1">
      <c r="A23" s="111" t="s">
        <v>111</v>
      </c>
      <c r="B23" s="112"/>
      <c r="C23" s="113"/>
      <c r="D23" s="76"/>
      <c r="E23" s="77"/>
      <c r="F23" s="77"/>
      <c r="G23" s="78"/>
      <c r="H23" s="68" t="s">
        <v>52</v>
      </c>
      <c r="I23" s="69"/>
      <c r="J23" s="69"/>
      <c r="K23" s="70"/>
      <c r="L23" s="24"/>
      <c r="M23" s="22"/>
      <c r="N23" s="14"/>
    </row>
    <row r="24" spans="1:14" ht="42.75" customHeight="1">
      <c r="A24" s="94"/>
      <c r="B24" s="95"/>
      <c r="C24" s="96"/>
      <c r="D24" s="38" t="s">
        <v>75</v>
      </c>
      <c r="E24" s="39"/>
      <c r="F24" s="39"/>
      <c r="G24" s="40"/>
      <c r="H24" s="68" t="s">
        <v>53</v>
      </c>
      <c r="I24" s="69"/>
      <c r="J24" s="69"/>
      <c r="K24" s="70"/>
      <c r="L24" s="24"/>
      <c r="M24" s="22"/>
      <c r="N24" s="14"/>
    </row>
    <row r="25" spans="1:14" ht="42.75" customHeight="1">
      <c r="A25" s="94"/>
      <c r="B25" s="95"/>
      <c r="C25" s="96"/>
      <c r="D25" s="31">
        <f>IF(pop&gt;0,(1-(EG+CG)/pop),0)</f>
        <v>0</v>
      </c>
      <c r="E25" s="29"/>
      <c r="F25" s="29"/>
      <c r="G25" s="30"/>
      <c r="H25" s="68" t="s">
        <v>55</v>
      </c>
      <c r="I25" s="69"/>
      <c r="J25" s="69"/>
      <c r="K25" s="70"/>
      <c r="L25" s="24"/>
      <c r="M25" s="22"/>
      <c r="N25" s="14"/>
    </row>
    <row r="26" spans="1:14" ht="29.25" customHeight="1">
      <c r="A26" s="94"/>
      <c r="B26" s="95"/>
      <c r="C26" s="96"/>
      <c r="D26" s="38" t="s">
        <v>76</v>
      </c>
      <c r="E26" s="39"/>
      <c r="F26" s="39"/>
      <c r="G26" s="40"/>
      <c r="H26" s="68" t="s">
        <v>54</v>
      </c>
      <c r="I26" s="69"/>
      <c r="J26" s="69"/>
      <c r="K26" s="70"/>
      <c r="L26" s="151"/>
      <c r="M26" s="152"/>
      <c r="N26" s="58" t="s">
        <v>31</v>
      </c>
    </row>
    <row r="27" spans="1:14" ht="25.5" customHeight="1">
      <c r="A27" s="94"/>
      <c r="B27" s="95"/>
      <c r="C27" s="96"/>
      <c r="D27" s="217" t="s">
        <v>80</v>
      </c>
      <c r="E27" s="218"/>
      <c r="F27" s="218"/>
      <c r="G27" s="219"/>
      <c r="H27" s="71"/>
      <c r="I27" s="72"/>
      <c r="J27" s="72"/>
      <c r="K27" s="73"/>
      <c r="L27" s="158"/>
      <c r="M27" s="159"/>
      <c r="N27" s="59"/>
    </row>
    <row r="28" spans="1:14" ht="29.25" customHeight="1">
      <c r="A28" s="108" t="s">
        <v>0</v>
      </c>
      <c r="B28" s="220"/>
      <c r="C28" s="221"/>
      <c r="D28" s="85" t="s">
        <v>71</v>
      </c>
      <c r="E28" s="85"/>
      <c r="F28" s="85" t="s">
        <v>70</v>
      </c>
      <c r="G28" s="85"/>
      <c r="H28" s="108" t="s">
        <v>32</v>
      </c>
      <c r="I28" s="109"/>
      <c r="J28" s="109"/>
      <c r="K28" s="110"/>
      <c r="L28" s="2" t="s">
        <v>26</v>
      </c>
      <c r="M28" s="2" t="s">
        <v>27</v>
      </c>
      <c r="N28" s="11" t="s">
        <v>28</v>
      </c>
    </row>
    <row r="29" spans="1:14" ht="24.75" customHeight="1">
      <c r="A29" s="8" t="s">
        <v>2</v>
      </c>
      <c r="B29" s="83"/>
      <c r="C29" s="84"/>
      <c r="D29" s="92" t="s">
        <v>12</v>
      </c>
      <c r="E29" s="92"/>
      <c r="F29" s="180" t="s">
        <v>13</v>
      </c>
      <c r="G29" s="180"/>
      <c r="H29" s="68" t="s">
        <v>56</v>
      </c>
      <c r="I29" s="69"/>
      <c r="J29" s="69"/>
      <c r="K29" s="70"/>
      <c r="L29" s="24"/>
      <c r="M29" s="22"/>
      <c r="N29" s="35"/>
    </row>
    <row r="30" spans="1:14" ht="38.25" customHeight="1">
      <c r="A30" s="86" t="s">
        <v>39</v>
      </c>
      <c r="B30" s="87"/>
      <c r="C30" s="88"/>
      <c r="D30" s="46" t="s">
        <v>112</v>
      </c>
      <c r="E30" s="47"/>
      <c r="F30" s="47"/>
      <c r="G30" s="56"/>
      <c r="H30" s="68" t="s">
        <v>57</v>
      </c>
      <c r="I30" s="69"/>
      <c r="J30" s="69"/>
      <c r="K30" s="70"/>
      <c r="L30" s="24"/>
      <c r="M30" s="22"/>
      <c r="N30" s="35"/>
    </row>
    <row r="31" spans="1:14" ht="27.75" customHeight="1">
      <c r="A31" s="175"/>
      <c r="B31" s="83"/>
      <c r="C31" s="84"/>
      <c r="D31" s="165" t="s">
        <v>14</v>
      </c>
      <c r="E31" s="165"/>
      <c r="F31" s="173" t="s">
        <v>15</v>
      </c>
      <c r="G31" s="173"/>
      <c r="H31" s="68" t="s">
        <v>58</v>
      </c>
      <c r="I31" s="69"/>
      <c r="J31" s="69"/>
      <c r="K31" s="70"/>
      <c r="L31" s="33"/>
      <c r="M31" s="34"/>
      <c r="N31" s="35"/>
    </row>
    <row r="32" spans="1:14" ht="27.75" customHeight="1">
      <c r="A32" s="172" t="s">
        <v>40</v>
      </c>
      <c r="B32" s="173"/>
      <c r="C32" s="174"/>
      <c r="D32" s="46" t="s">
        <v>113</v>
      </c>
      <c r="E32" s="47"/>
      <c r="F32" s="47"/>
      <c r="G32" s="56"/>
      <c r="H32" s="69" t="s">
        <v>59</v>
      </c>
      <c r="I32" s="69"/>
      <c r="J32" s="69"/>
      <c r="K32" s="69"/>
      <c r="L32" s="161"/>
      <c r="M32" s="161"/>
      <c r="N32" s="163"/>
    </row>
    <row r="33" spans="1:14" ht="27" customHeight="1">
      <c r="A33" s="175"/>
      <c r="B33" s="83"/>
      <c r="C33" s="84"/>
      <c r="D33" s="85" t="s">
        <v>73</v>
      </c>
      <c r="E33" s="85"/>
      <c r="F33" s="85" t="s">
        <v>72</v>
      </c>
      <c r="G33" s="85"/>
      <c r="H33" s="69"/>
      <c r="I33" s="69"/>
      <c r="J33" s="69"/>
      <c r="K33" s="69"/>
      <c r="L33" s="162"/>
      <c r="M33" s="162"/>
      <c r="N33" s="164"/>
    </row>
    <row r="34" spans="1:14" ht="25.5" customHeight="1">
      <c r="A34" s="169" t="s">
        <v>16</v>
      </c>
      <c r="B34" s="37" t="s">
        <v>17</v>
      </c>
      <c r="C34" s="52" t="s">
        <v>77</v>
      </c>
      <c r="D34" s="52"/>
      <c r="E34" s="52" t="s">
        <v>78</v>
      </c>
      <c r="F34" s="52"/>
      <c r="G34" s="52" t="s">
        <v>79</v>
      </c>
      <c r="H34" s="52"/>
      <c r="I34" s="52" t="s">
        <v>98</v>
      </c>
      <c r="J34" s="52"/>
      <c r="K34" s="52"/>
      <c r="L34" s="52"/>
      <c r="M34" s="52"/>
      <c r="N34" s="52"/>
    </row>
    <row r="35" spans="1:14" ht="19.5" customHeight="1">
      <c r="A35" s="169"/>
      <c r="B35" s="36" t="str">
        <f>TRANSPOSE(D27)</f>
        <v>aaa</v>
      </c>
      <c r="C35" s="170" t="s">
        <v>81</v>
      </c>
      <c r="D35" s="171"/>
      <c r="E35" s="213" t="s">
        <v>82</v>
      </c>
      <c r="F35" s="214"/>
      <c r="G35" s="170" t="s">
        <v>83</v>
      </c>
      <c r="H35" s="171"/>
      <c r="I35" s="176" t="s">
        <v>87</v>
      </c>
      <c r="J35" s="51"/>
      <c r="K35" s="176" t="s">
        <v>90</v>
      </c>
      <c r="L35" s="50"/>
      <c r="M35" s="50"/>
      <c r="N35" s="51"/>
    </row>
    <row r="36" spans="1:14" ht="19.5" customHeight="1">
      <c r="A36" s="169"/>
      <c r="B36" s="27" t="s">
        <v>94</v>
      </c>
      <c r="C36" s="60">
        <f>IF(E30+F30=0,"",E30/(E30+F30))</f>
      </c>
      <c r="D36" s="61"/>
      <c r="E36" s="62">
        <f>IF(E30+F30=0,"",1-E39)</f>
      </c>
      <c r="F36" s="63"/>
      <c r="G36" s="64">
        <f>IF(E30+F30=0,"",IF(E30&gt;0,IF(F30&gt;0,(E30/(E30+E32))/(F30/(F30+F32)),"∞"),"∞"))</f>
      </c>
      <c r="H36" s="65"/>
      <c r="I36" s="66">
        <f>IF(E30+F30=0,"",E30/(E30+F30))</f>
      </c>
      <c r="J36" s="67"/>
      <c r="K36" s="66">
        <f>IF(E30+F30=0,"",1-I36)</f>
      </c>
      <c r="L36" s="50"/>
      <c r="M36" s="50"/>
      <c r="N36" s="51"/>
    </row>
    <row r="37" spans="1:14" ht="19.5" customHeight="1">
      <c r="A37" s="169"/>
      <c r="B37" s="28" t="s">
        <v>95</v>
      </c>
      <c r="C37" s="42">
        <f>IF(E30+E32=0,"",(2*E30+D50^2-D50*SQRT(D50^2+4*E30*(1-E30/(E30+E32))))/(2*(E30+E32+D50^2)))</f>
      </c>
      <c r="D37" s="42">
        <f>IF(E30+E32=0,"",(2*E30+D50^2+D50*SQRT(D50^2+4*E30*(1-E30/(E30+E32))))/(2*(E30+E32+D50^2)))</f>
      </c>
      <c r="E37" s="43"/>
      <c r="F37" s="44"/>
      <c r="G37" s="48">
        <f>IF(G36="∞","",IF(OR(E30=0,F32=0,E30+E32=0,F30+F32=0),"",EXP(LN(G36)-D50*SQRT(1/E30+1/F30-1/(E30+E32)-1/(F30+F32)))))</f>
      </c>
      <c r="H37" s="48">
        <f>IF(G36="∞","",IF(OR(E30=0,F32=0,E30+E32=0,F30+F32=0),"",EXP(LN(G36)+D50*SQRT(1/E30+1/F30-1/(E30+E32)-1/(F30+F32)))))</f>
      </c>
      <c r="I37" s="45">
        <f>IF(E30+F30=0,"",(2*E30+D50^2-D50*SQRT(D50^2+4*E30*(1-E30/(E30+F30))))/(2*(E30+F30+D50^2)))</f>
      </c>
      <c r="J37" s="45">
        <f>IF(E30+F30=0,"",(2*E30+D50^2+D50*SQRT(D50^2+4*E30*(1-E30/(E30+F30))))/(2*(E30+F30+D50^2)))</f>
      </c>
      <c r="K37" s="49"/>
      <c r="L37" s="203"/>
      <c r="M37" s="204"/>
      <c r="N37" s="205"/>
    </row>
    <row r="38" spans="1:14" ht="19.5" customHeight="1">
      <c r="A38" s="169"/>
      <c r="B38" s="3"/>
      <c r="C38" s="170" t="s">
        <v>84</v>
      </c>
      <c r="D38" s="171"/>
      <c r="E38" s="170" t="s">
        <v>85</v>
      </c>
      <c r="F38" s="171"/>
      <c r="G38" s="170" t="s">
        <v>86</v>
      </c>
      <c r="H38" s="171"/>
      <c r="I38" s="176" t="s">
        <v>89</v>
      </c>
      <c r="J38" s="51"/>
      <c r="K38" s="176" t="s">
        <v>88</v>
      </c>
      <c r="L38" s="50"/>
      <c r="M38" s="50"/>
      <c r="N38" s="51"/>
    </row>
    <row r="39" spans="1:14" ht="19.5" customHeight="1">
      <c r="A39" s="169"/>
      <c r="B39" s="27" t="s">
        <v>96</v>
      </c>
      <c r="C39" s="60">
        <f>IF(E30+F30=0,"",1-C36)</f>
      </c>
      <c r="D39" s="61"/>
      <c r="E39" s="60">
        <f>IF(F30+F32=0,"",F32/(F30+F32))</f>
      </c>
      <c r="F39" s="61"/>
      <c r="G39" s="64">
        <f>IF(E32+F32=0,"",IF(E32&gt;0,IF(F32&gt;0,(E32/(E30+E32))/(F32/(F30+F32)),"∞"),"∞"))</f>
      </c>
      <c r="H39" s="65"/>
      <c r="I39" s="66">
        <f>IF(E30+F30=0,"",1-K39)</f>
      </c>
      <c r="J39" s="51"/>
      <c r="K39" s="66">
        <f>IF(E32+F32=0,"",F32/(E32+F32))</f>
      </c>
      <c r="L39" s="222"/>
      <c r="M39" s="222"/>
      <c r="N39" s="67"/>
    </row>
    <row r="40" spans="1:14" ht="19.5" customHeight="1">
      <c r="A40" s="169"/>
      <c r="B40" s="28" t="s">
        <v>95</v>
      </c>
      <c r="C40" s="43"/>
      <c r="D40" s="44"/>
      <c r="E40" s="41">
        <f>IF(F30+F32=0,"",(2*F32+D50^2-D50*SQRT(D50^2+4*F32*(1-F32/(F30+F32))))/(2*(F30+F32+D50^2)))</f>
      </c>
      <c r="F40" s="41">
        <f>IF(F30+F32=0,"",(2*F32+D50^2+D50*SQRT(D50^2+4*F32*(1-F32/(F30+F32))))/(2*(F30+F32+D50^2)))</f>
      </c>
      <c r="G40" s="26">
        <f>IF(G39="∞","",IF(OR(E32=0,F30=0,E30+E32=0,F30+F32=0),"",EXP(LN(G39)-D50*SQRT(1/E32+1/F32-1/(E30+E32)-1/(F30+F32)))))</f>
      </c>
      <c r="H40" s="26">
        <f>IF(G39="∞","",IF(OR(E32=0,F30=0,E30+E32=0,F30+F32=0),"",EXP(LN(G39)+D50*SQRT(1/E32+1/F32-1/(E30+E32)-1/(F30+F32)))))</f>
      </c>
      <c r="I40" s="49"/>
      <c r="J40" s="53"/>
      <c r="K40" s="45">
        <f>IF(E32+F32=0,"",(2*F32+D50^2-D50*SQRT(D50^2+4*F32*(1-F32/(E32+F32))))/(2*(E32+F32+D50^2)))</f>
      </c>
      <c r="L40" s="66">
        <f>IF(E32+F32=0,"",(2*F32+D50^2+D50*SQRT(D50^2+4*F32*(1-F32/(E32+F32))))/(2*(E32+F32+D50^2)))</f>
      </c>
      <c r="M40" s="222"/>
      <c r="N40" s="67"/>
    </row>
    <row r="41" spans="1:14" ht="19.5" customHeight="1">
      <c r="A41" s="169"/>
      <c r="B41" s="27" t="s">
        <v>97</v>
      </c>
      <c r="C41" s="170" t="s">
        <v>91</v>
      </c>
      <c r="D41" s="171"/>
      <c r="E41" s="170" t="s">
        <v>92</v>
      </c>
      <c r="F41" s="171"/>
      <c r="G41" s="170" t="s">
        <v>93</v>
      </c>
      <c r="H41" s="224"/>
      <c r="I41" s="224"/>
      <c r="J41" s="224"/>
      <c r="K41" s="224"/>
      <c r="L41" s="224"/>
      <c r="M41" s="224"/>
      <c r="N41" s="171"/>
    </row>
    <row r="42" spans="1:14" ht="19.5" customHeight="1">
      <c r="A42" s="169"/>
      <c r="B42" s="3"/>
      <c r="C42" s="225">
        <f>IF(E30+F30+E32+F32=0,"",(E30+E32)/(E30+F30+E32+F32))</f>
      </c>
      <c r="D42" s="226"/>
      <c r="E42" s="225">
        <f>IF(E30+F30=0,"",1-C42)</f>
      </c>
      <c r="F42" s="226"/>
      <c r="G42" s="60">
        <f>IF(E30+F30+E32+F32=0,"",(E30+F32)/(E30+F30+E32+F32))</f>
      </c>
      <c r="H42" s="223"/>
      <c r="I42" s="223"/>
      <c r="J42" s="223"/>
      <c r="K42" s="223"/>
      <c r="L42" s="223"/>
      <c r="M42" s="223"/>
      <c r="N42" s="61"/>
    </row>
    <row r="43" spans="1:14" ht="19.5" customHeight="1">
      <c r="A43" s="169"/>
      <c r="B43" s="28" t="s">
        <v>95</v>
      </c>
      <c r="C43" s="41">
        <f>IF(E30+F30+E32+F32=0,"",(2*(E30+E32)+D50^2-D50*SQRT(D50^2+4*(E30+E32)*(1-(E30+E32)/(E30+F30+E32+F32))))/(2*(E30+F30+E32+F32+D50^2)))</f>
      </c>
      <c r="D43" s="41">
        <f>IF(E30+F30+E32+F32=0,"",(2*(E30+E32)+D50^2+D50*SQRT(D50^2+4*(E30+E32)*(1-(E30+E32)/(E30+F30+E32+F32))))/(2*(E30+F30+E32+F32+D50^2)))</f>
      </c>
      <c r="E43" s="43"/>
      <c r="F43" s="44"/>
      <c r="G43" s="181"/>
      <c r="H43" s="182"/>
      <c r="I43" s="182"/>
      <c r="J43" s="182"/>
      <c r="K43" s="182"/>
      <c r="L43" s="182"/>
      <c r="M43" s="182"/>
      <c r="N43" s="183"/>
    </row>
    <row r="44" spans="1:14" ht="18" customHeight="1">
      <c r="A44" s="177" t="s">
        <v>25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9"/>
      <c r="L44" s="12" t="s">
        <v>26</v>
      </c>
      <c r="M44" s="12" t="s">
        <v>27</v>
      </c>
      <c r="N44" s="12" t="s">
        <v>28</v>
      </c>
    </row>
    <row r="45" spans="1:14" ht="18" customHeight="1">
      <c r="A45" s="166" t="s">
        <v>60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8"/>
      <c r="L45" s="22"/>
      <c r="M45" s="22"/>
      <c r="N45" s="22"/>
    </row>
    <row r="46" spans="1:14" ht="15.75" customHeight="1">
      <c r="A46" s="200" t="s">
        <v>61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2"/>
      <c r="L46" s="22"/>
      <c r="M46" s="22"/>
      <c r="N46" s="22"/>
    </row>
    <row r="47" spans="1:14" ht="16.5" customHeight="1">
      <c r="A47" s="200" t="s">
        <v>62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2"/>
      <c r="L47" s="22"/>
      <c r="M47" s="22"/>
      <c r="N47" s="22"/>
    </row>
    <row r="48" spans="1:14" ht="17.25" customHeight="1">
      <c r="A48" s="200" t="s">
        <v>63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2"/>
      <c r="L48" s="22"/>
      <c r="M48" s="22"/>
      <c r="N48" s="22"/>
    </row>
    <row r="49" spans="1:14" ht="21" customHeight="1">
      <c r="A49" s="200" t="s">
        <v>64</v>
      </c>
      <c r="B49" s="201"/>
      <c r="C49" s="215"/>
      <c r="D49" s="215"/>
      <c r="E49" s="215"/>
      <c r="F49" s="215"/>
      <c r="G49" s="215"/>
      <c r="H49" s="215"/>
      <c r="I49" s="215"/>
      <c r="J49" s="215"/>
      <c r="K49" s="216"/>
      <c r="L49" s="23"/>
      <c r="M49" s="23"/>
      <c r="N49" s="23"/>
    </row>
    <row r="50" spans="1:14" ht="18.75" customHeight="1">
      <c r="A50" s="15"/>
      <c r="B50" s="16"/>
      <c r="C50" s="54" t="s">
        <v>114</v>
      </c>
      <c r="D50" s="55">
        <v>1.96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s="5" customFormat="1" ht="19.5" customHeight="1">
      <c r="A51" s="209" t="s">
        <v>7</v>
      </c>
      <c r="B51" s="210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2"/>
    </row>
    <row r="52" spans="1:14" s="5" customFormat="1" ht="28.5" customHeight="1">
      <c r="A52" s="185" t="s">
        <v>65</v>
      </c>
      <c r="B52" s="186"/>
      <c r="C52" s="186"/>
      <c r="D52" s="186"/>
      <c r="E52" s="186"/>
      <c r="F52" s="186"/>
      <c r="G52" s="186"/>
      <c r="H52" s="186"/>
      <c r="I52" s="187"/>
      <c r="J52" s="184"/>
      <c r="K52" s="184"/>
      <c r="L52" s="184"/>
      <c r="M52" s="184"/>
      <c r="N52" s="184"/>
    </row>
    <row r="53" spans="1:14" s="5" customFormat="1" ht="19.5" customHeight="1">
      <c r="A53" s="188" t="s">
        <v>66</v>
      </c>
      <c r="B53" s="189"/>
      <c r="C53" s="189"/>
      <c r="D53" s="189"/>
      <c r="E53" s="189"/>
      <c r="F53" s="189"/>
      <c r="G53" s="189"/>
      <c r="H53" s="189"/>
      <c r="I53" s="190"/>
      <c r="J53" s="160"/>
      <c r="K53" s="160"/>
      <c r="L53" s="160"/>
      <c r="M53" s="160"/>
      <c r="N53" s="160"/>
    </row>
    <row r="54" spans="1:14" s="5" customFormat="1" ht="19.5" customHeight="1">
      <c r="A54" s="188" t="s">
        <v>69</v>
      </c>
      <c r="B54" s="189"/>
      <c r="C54" s="189"/>
      <c r="D54" s="189"/>
      <c r="E54" s="189"/>
      <c r="F54" s="189"/>
      <c r="G54" s="189"/>
      <c r="H54" s="189"/>
      <c r="I54" s="190"/>
      <c r="J54" s="160"/>
      <c r="K54" s="160"/>
      <c r="L54" s="160"/>
      <c r="M54" s="160"/>
      <c r="N54" s="160"/>
    </row>
    <row r="55" spans="1:14" s="5" customFormat="1" ht="24" customHeight="1">
      <c r="A55" s="188" t="s">
        <v>67</v>
      </c>
      <c r="B55" s="189"/>
      <c r="C55" s="189"/>
      <c r="D55" s="189"/>
      <c r="E55" s="189"/>
      <c r="F55" s="189"/>
      <c r="G55" s="189"/>
      <c r="H55" s="189"/>
      <c r="I55" s="190"/>
      <c r="J55" s="160"/>
      <c r="K55" s="160"/>
      <c r="L55" s="160"/>
      <c r="M55" s="160"/>
      <c r="N55" s="160"/>
    </row>
    <row r="56" spans="1:14" s="5" customFormat="1" ht="25.5" customHeight="1">
      <c r="A56" s="188" t="s">
        <v>68</v>
      </c>
      <c r="B56" s="189"/>
      <c r="C56" s="189"/>
      <c r="D56" s="189"/>
      <c r="E56" s="189"/>
      <c r="F56" s="189"/>
      <c r="G56" s="189"/>
      <c r="H56" s="189"/>
      <c r="I56" s="190"/>
      <c r="J56" s="160"/>
      <c r="K56" s="160"/>
      <c r="L56" s="160"/>
      <c r="M56" s="160"/>
      <c r="N56" s="160"/>
    </row>
    <row r="57" spans="1:14" s="5" customFormat="1" ht="27.75" customHeight="1">
      <c r="A57" s="18"/>
      <c r="B57" s="20"/>
      <c r="C57" s="20"/>
      <c r="D57" s="20"/>
      <c r="E57" s="144" t="s">
        <v>4</v>
      </c>
      <c r="F57" s="145"/>
      <c r="G57" s="145"/>
      <c r="H57" s="146"/>
      <c r="I57" s="20"/>
      <c r="J57" s="19"/>
      <c r="K57" s="19"/>
      <c r="L57" s="19"/>
      <c r="M57" s="19"/>
      <c r="N57" s="19"/>
    </row>
    <row r="58" spans="1:14" s="5" customFormat="1" ht="27.75" customHeight="1">
      <c r="A58" s="18"/>
      <c r="B58" s="20"/>
      <c r="C58" s="20"/>
      <c r="D58" s="20"/>
      <c r="E58" s="192"/>
      <c r="F58" s="193"/>
      <c r="G58" s="193"/>
      <c r="H58" s="194"/>
      <c r="I58" s="20"/>
      <c r="J58" s="19"/>
      <c r="K58" s="19"/>
      <c r="L58" s="19"/>
      <c r="M58" s="19"/>
      <c r="N58" s="19"/>
    </row>
    <row r="59" spans="1:14" s="5" customFormat="1" ht="27.75" customHeight="1">
      <c r="A59" s="18"/>
      <c r="B59" s="144" t="s">
        <v>6</v>
      </c>
      <c r="C59" s="145"/>
      <c r="D59" s="145"/>
      <c r="E59" s="195"/>
      <c r="F59" s="196"/>
      <c r="G59" s="196"/>
      <c r="H59" s="196"/>
      <c r="I59" s="144" t="s">
        <v>115</v>
      </c>
      <c r="J59" s="145"/>
      <c r="K59" s="145"/>
      <c r="L59" s="145"/>
      <c r="M59" s="145"/>
      <c r="N59" s="146"/>
    </row>
    <row r="60" spans="1:14" s="5" customFormat="1" ht="27.75" customHeight="1">
      <c r="A60" s="18"/>
      <c r="B60" s="192"/>
      <c r="C60" s="193"/>
      <c r="D60" s="194"/>
      <c r="E60" s="20"/>
      <c r="F60" s="20"/>
      <c r="G60" s="20"/>
      <c r="H60" s="20"/>
      <c r="I60" s="192"/>
      <c r="J60" s="193"/>
      <c r="K60" s="193"/>
      <c r="L60" s="193"/>
      <c r="M60" s="193"/>
      <c r="N60" s="194"/>
    </row>
    <row r="61" spans="1:14" s="5" customFormat="1" ht="27.75" customHeight="1">
      <c r="A61" s="18"/>
      <c r="B61" s="195"/>
      <c r="C61" s="196"/>
      <c r="D61" s="197"/>
      <c r="E61" s="20"/>
      <c r="F61" s="20"/>
      <c r="G61" s="20"/>
      <c r="H61" s="20"/>
      <c r="I61" s="195"/>
      <c r="J61" s="196"/>
      <c r="K61" s="196"/>
      <c r="L61" s="196"/>
      <c r="M61" s="196"/>
      <c r="N61" s="197"/>
    </row>
    <row r="62" spans="1:14" s="5" customFormat="1" ht="27.75" customHeight="1">
      <c r="A62" s="18"/>
      <c r="B62" s="20"/>
      <c r="C62" s="20"/>
      <c r="D62" s="20"/>
      <c r="E62" s="144" t="s">
        <v>5</v>
      </c>
      <c r="F62" s="145"/>
      <c r="G62" s="145"/>
      <c r="H62" s="146"/>
      <c r="I62" s="20"/>
      <c r="J62" s="19"/>
      <c r="K62" s="19"/>
      <c r="L62" s="19"/>
      <c r="M62" s="19"/>
      <c r="N62" s="19"/>
    </row>
    <row r="63" spans="1:14" s="5" customFormat="1" ht="27.75" customHeight="1">
      <c r="A63" s="18"/>
      <c r="B63" s="20"/>
      <c r="C63" s="20"/>
      <c r="D63" s="20"/>
      <c r="E63" s="192"/>
      <c r="F63" s="193"/>
      <c r="G63" s="193"/>
      <c r="H63" s="194"/>
      <c r="I63" s="20"/>
      <c r="J63" s="19"/>
      <c r="K63" s="19"/>
      <c r="L63" s="19"/>
      <c r="M63" s="19"/>
      <c r="N63" s="19"/>
    </row>
    <row r="64" spans="1:14" s="5" customFormat="1" ht="27.75" customHeight="1">
      <c r="A64" s="18"/>
      <c r="B64" s="20"/>
      <c r="C64" s="20"/>
      <c r="D64" s="20"/>
      <c r="E64" s="195"/>
      <c r="F64" s="196"/>
      <c r="G64" s="196"/>
      <c r="H64" s="197"/>
      <c r="I64" s="20"/>
      <c r="J64" s="19"/>
      <c r="K64" s="19"/>
      <c r="L64" s="19"/>
      <c r="M64" s="19"/>
      <c r="N64" s="19"/>
    </row>
    <row r="65" spans="1:11" s="5" customFormat="1" ht="19.5" customHeight="1">
      <c r="A65" s="7"/>
      <c r="B65" s="206" t="s">
        <v>3</v>
      </c>
      <c r="C65" s="207"/>
      <c r="D65" s="208"/>
      <c r="E65" s="4"/>
      <c r="F65" s="4"/>
      <c r="G65" s="4"/>
      <c r="H65" s="4"/>
      <c r="I65" s="13"/>
      <c r="J65" s="13"/>
      <c r="K65" s="7"/>
    </row>
    <row r="66" spans="1:4" ht="12.75">
      <c r="A66" s="2"/>
      <c r="B66" s="191" t="s">
        <v>101</v>
      </c>
      <c r="C66" s="191"/>
      <c r="D66" s="191"/>
    </row>
    <row r="67" spans="1:4" ht="12.75">
      <c r="A67" s="2"/>
      <c r="B67" s="191" t="s">
        <v>102</v>
      </c>
      <c r="C67" s="191"/>
      <c r="D67" s="191"/>
    </row>
    <row r="68" spans="1:4" ht="12.75">
      <c r="A68" s="2"/>
      <c r="B68" s="191" t="s">
        <v>103</v>
      </c>
      <c r="C68" s="191"/>
      <c r="D68" s="191"/>
    </row>
    <row r="69" spans="1:4" ht="12.75">
      <c r="A69" s="2"/>
      <c r="B69" s="191" t="s">
        <v>104</v>
      </c>
      <c r="C69" s="191"/>
      <c r="D69" s="191"/>
    </row>
  </sheetData>
  <sheetProtection password="CC06" sheet="1" objects="1" scenarios="1"/>
  <mergeCells count="159">
    <mergeCell ref="C42:D42"/>
    <mergeCell ref="E41:F41"/>
    <mergeCell ref="E42:F42"/>
    <mergeCell ref="D26:G26"/>
    <mergeCell ref="D27:G27"/>
    <mergeCell ref="A54:I54"/>
    <mergeCell ref="A47:K47"/>
    <mergeCell ref="H31:K31"/>
    <mergeCell ref="A31:C31"/>
    <mergeCell ref="A28:C28"/>
    <mergeCell ref="K38:N38"/>
    <mergeCell ref="I38:J38"/>
    <mergeCell ref="L40:N40"/>
    <mergeCell ref="G34:H34"/>
    <mergeCell ref="I35:J35"/>
    <mergeCell ref="J54:N54"/>
    <mergeCell ref="A49:K49"/>
    <mergeCell ref="G39:H39"/>
    <mergeCell ref="I39:J39"/>
    <mergeCell ref="K39:N39"/>
    <mergeCell ref="G42:N42"/>
    <mergeCell ref="G41:N41"/>
    <mergeCell ref="C41:D41"/>
    <mergeCell ref="B69:D69"/>
    <mergeCell ref="B65:D65"/>
    <mergeCell ref="A51:N51"/>
    <mergeCell ref="E57:H57"/>
    <mergeCell ref="E58:H59"/>
    <mergeCell ref="E62:H62"/>
    <mergeCell ref="E63:H64"/>
    <mergeCell ref="B66:D66"/>
    <mergeCell ref="B68:D68"/>
    <mergeCell ref="A55:I55"/>
    <mergeCell ref="A1:J1"/>
    <mergeCell ref="L1:N1"/>
    <mergeCell ref="A48:K48"/>
    <mergeCell ref="L37:N37"/>
    <mergeCell ref="F31:G31"/>
    <mergeCell ref="G35:H35"/>
    <mergeCell ref="A46:K46"/>
    <mergeCell ref="E38:F38"/>
    <mergeCell ref="E39:F39"/>
    <mergeCell ref="E34:F34"/>
    <mergeCell ref="B67:D67"/>
    <mergeCell ref="B59:D59"/>
    <mergeCell ref="B60:D61"/>
    <mergeCell ref="I59:N59"/>
    <mergeCell ref="I60:N61"/>
    <mergeCell ref="J55:N55"/>
    <mergeCell ref="J56:N56"/>
    <mergeCell ref="J52:N52"/>
    <mergeCell ref="A52:I52"/>
    <mergeCell ref="A53:I53"/>
    <mergeCell ref="A56:I56"/>
    <mergeCell ref="G38:H38"/>
    <mergeCell ref="A44:K44"/>
    <mergeCell ref="F28:G28"/>
    <mergeCell ref="F29:G29"/>
    <mergeCell ref="C34:D34"/>
    <mergeCell ref="C35:D35"/>
    <mergeCell ref="G43:N43"/>
    <mergeCell ref="D33:E33"/>
    <mergeCell ref="F33:G33"/>
    <mergeCell ref="E35:F35"/>
    <mergeCell ref="J53:N53"/>
    <mergeCell ref="L32:L33"/>
    <mergeCell ref="M32:M33"/>
    <mergeCell ref="N32:N33"/>
    <mergeCell ref="A45:K45"/>
    <mergeCell ref="A34:A43"/>
    <mergeCell ref="C38:D38"/>
    <mergeCell ref="C39:D39"/>
    <mergeCell ref="A32:C32"/>
    <mergeCell ref="A33:C33"/>
    <mergeCell ref="L14:M14"/>
    <mergeCell ref="H15:K16"/>
    <mergeCell ref="L15:L16"/>
    <mergeCell ref="A15:C15"/>
    <mergeCell ref="A14:C14"/>
    <mergeCell ref="D15:G16"/>
    <mergeCell ref="D14:G14"/>
    <mergeCell ref="A8:C8"/>
    <mergeCell ref="A17:C17"/>
    <mergeCell ref="H11:K11"/>
    <mergeCell ref="H12:K12"/>
    <mergeCell ref="H10:K10"/>
    <mergeCell ref="D12:G12"/>
    <mergeCell ref="D11:G11"/>
    <mergeCell ref="D10:G10"/>
    <mergeCell ref="A16:C16"/>
    <mergeCell ref="D13:G13"/>
    <mergeCell ref="A6:B6"/>
    <mergeCell ref="A2:N2"/>
    <mergeCell ref="D7:G7"/>
    <mergeCell ref="H8:K8"/>
    <mergeCell ref="A7:C7"/>
    <mergeCell ref="A3:N3"/>
    <mergeCell ref="A4:N4"/>
    <mergeCell ref="A5:N5"/>
    <mergeCell ref="C6:N6"/>
    <mergeCell ref="H7:N7"/>
    <mergeCell ref="D8:G8"/>
    <mergeCell ref="H17:K17"/>
    <mergeCell ref="A23:C23"/>
    <mergeCell ref="H20:K20"/>
    <mergeCell ref="F21:G21"/>
    <mergeCell ref="A18:C18"/>
    <mergeCell ref="A22:C22"/>
    <mergeCell ref="A19:C21"/>
    <mergeCell ref="D17:G17"/>
    <mergeCell ref="H19:K19"/>
    <mergeCell ref="A9:C9"/>
    <mergeCell ref="A12:C12"/>
    <mergeCell ref="A13:C13"/>
    <mergeCell ref="A10:C10"/>
    <mergeCell ref="A11:C11"/>
    <mergeCell ref="H18:K18"/>
    <mergeCell ref="H23:K23"/>
    <mergeCell ref="H9:K9"/>
    <mergeCell ref="D9:G9"/>
    <mergeCell ref="H13:K13"/>
    <mergeCell ref="H14:K14"/>
    <mergeCell ref="H21:K21"/>
    <mergeCell ref="D21:E21"/>
    <mergeCell ref="H22:K22"/>
    <mergeCell ref="M15:M16"/>
    <mergeCell ref="N15:N16"/>
    <mergeCell ref="E50:N50"/>
    <mergeCell ref="B29:C29"/>
    <mergeCell ref="D28:E28"/>
    <mergeCell ref="A30:C30"/>
    <mergeCell ref="D18:G18"/>
    <mergeCell ref="D29:E29"/>
    <mergeCell ref="D19:E19"/>
    <mergeCell ref="D20:E20"/>
    <mergeCell ref="F19:G19"/>
    <mergeCell ref="F20:G20"/>
    <mergeCell ref="D22:G22"/>
    <mergeCell ref="D23:G23"/>
    <mergeCell ref="D24:G24"/>
    <mergeCell ref="D25:G25"/>
    <mergeCell ref="H29:K29"/>
    <mergeCell ref="H32:K33"/>
    <mergeCell ref="H26:K27"/>
    <mergeCell ref="H24:K24"/>
    <mergeCell ref="H25:K25"/>
    <mergeCell ref="H30:K30"/>
    <mergeCell ref="D31:E31"/>
    <mergeCell ref="H28:K28"/>
    <mergeCell ref="N26:N27"/>
    <mergeCell ref="C36:D36"/>
    <mergeCell ref="E36:F36"/>
    <mergeCell ref="G36:H36"/>
    <mergeCell ref="I36:J36"/>
    <mergeCell ref="K36:N36"/>
    <mergeCell ref="I34:N34"/>
    <mergeCell ref="A24:C27"/>
    <mergeCell ref="L26:M27"/>
    <mergeCell ref="K35:N35"/>
  </mergeCells>
  <printOptions horizontalCentered="1" verticalCentered="1"/>
  <pageMargins left="0.46" right="0.59" top="0.5905511811023623" bottom="0.7874015748031497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Aosp</dc:creator>
  <cp:keywords/>
  <dc:description/>
  <cp:lastModifiedBy>paolo.chiari</cp:lastModifiedBy>
  <cp:lastPrinted>2018-07-11T14:38:51Z</cp:lastPrinted>
  <dcterms:created xsi:type="dcterms:W3CDTF">2011-08-22T11:29:19Z</dcterms:created>
  <dcterms:modified xsi:type="dcterms:W3CDTF">2018-07-20T06:43:16Z</dcterms:modified>
  <cp:category/>
  <cp:version/>
  <cp:contentType/>
  <cp:contentStatus/>
</cp:coreProperties>
</file>